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ate1904="1"/>
  <mc:AlternateContent xmlns:mc="http://schemas.openxmlformats.org/markup-compatibility/2006">
    <mc:Choice Requires="x15">
      <x15ac:absPath xmlns:x15ac="http://schemas.microsoft.com/office/spreadsheetml/2010/11/ac" url="C:\Users\y.tamura\Documents\_Admin\勤務表\"/>
    </mc:Choice>
  </mc:AlternateContent>
  <xr:revisionPtr revIDLastSave="0" documentId="13_ncr:1_{62E5E84E-07F4-4B49-96B1-5A39F87E1570}" xr6:coauthVersionLast="47" xr6:coauthVersionMax="47" xr10:uidLastSave="{00000000-0000-0000-0000-000000000000}"/>
  <bookViews>
    <workbookView xWindow="-108" yWindow="-108" windowWidth="23256" windowHeight="12576" xr2:uid="{00000000-000D-0000-FFFF-FFFF00000000}"/>
  </bookViews>
  <sheets>
    <sheet name="Sucrecube" sheetId="1" r:id="rId1"/>
  </sheets>
  <definedNames>
    <definedName name="A" localSheetId="0">#REF!</definedName>
    <definedName name="A">#REF!</definedName>
    <definedName name="B">#REF!</definedName>
    <definedName name="_xlnm.Print_Area" localSheetId="0">Sucrecube!$A$739:$K$792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76" i="1" l="1"/>
  <c r="P775" i="1"/>
  <c r="P774" i="1"/>
  <c r="P773" i="1"/>
  <c r="P772" i="1"/>
  <c r="P785" i="1"/>
  <c r="P784" i="1"/>
  <c r="P783" i="1"/>
  <c r="P782" i="1"/>
  <c r="P781" i="1"/>
  <c r="P780" i="1"/>
  <c r="P719" i="1"/>
  <c r="P763" i="1" l="1"/>
  <c r="A781" i="1" l="1"/>
  <c r="A782" i="1" s="1"/>
  <c r="A783" i="1" s="1"/>
  <c r="A784" i="1" s="1"/>
  <c r="A785" i="1" s="1"/>
  <c r="A786" i="1" s="1"/>
  <c r="A787" i="1" s="1"/>
  <c r="P788" i="1"/>
  <c r="C788" i="1"/>
  <c r="P787" i="1"/>
  <c r="O787" i="1"/>
  <c r="G787" i="1"/>
  <c r="F787" i="1"/>
  <c r="P786" i="1"/>
  <c r="O786" i="1"/>
  <c r="G786" i="1"/>
  <c r="F786" i="1"/>
  <c r="O785" i="1"/>
  <c r="F785" i="1"/>
  <c r="G785" i="1" s="1"/>
  <c r="O784" i="1"/>
  <c r="F784" i="1"/>
  <c r="G784" i="1" s="1"/>
  <c r="O783" i="1"/>
  <c r="F783" i="1"/>
  <c r="G783" i="1" s="1"/>
  <c r="O782" i="1"/>
  <c r="F782" i="1"/>
  <c r="G782" i="1" s="1"/>
  <c r="O781" i="1"/>
  <c r="G781" i="1"/>
  <c r="F781" i="1"/>
  <c r="O780" i="1"/>
  <c r="P779" i="1"/>
  <c r="O779" i="1"/>
  <c r="C779" i="1"/>
  <c r="P778" i="1"/>
  <c r="O778" i="1"/>
  <c r="G778" i="1"/>
  <c r="F778" i="1"/>
  <c r="P777" i="1"/>
  <c r="O777" i="1"/>
  <c r="G777" i="1"/>
  <c r="F777" i="1"/>
  <c r="O776" i="1"/>
  <c r="F776" i="1"/>
  <c r="G776" i="1" s="1"/>
  <c r="O775" i="1"/>
  <c r="F775" i="1"/>
  <c r="G775" i="1" s="1"/>
  <c r="O774" i="1"/>
  <c r="G774" i="1"/>
  <c r="F774" i="1"/>
  <c r="O773" i="1"/>
  <c r="F773" i="1"/>
  <c r="G773" i="1" s="1"/>
  <c r="O772" i="1"/>
  <c r="F772" i="1"/>
  <c r="P771" i="1"/>
  <c r="O771" i="1"/>
  <c r="C770" i="1"/>
  <c r="P769" i="1"/>
  <c r="O769" i="1"/>
  <c r="G769" i="1"/>
  <c r="F769" i="1"/>
  <c r="P768" i="1"/>
  <c r="O768" i="1"/>
  <c r="G768" i="1"/>
  <c r="P767" i="1"/>
  <c r="O767" i="1"/>
  <c r="F767" i="1"/>
  <c r="G767" i="1" s="1"/>
  <c r="O766" i="1"/>
  <c r="P766" i="1" s="1"/>
  <c r="F766" i="1"/>
  <c r="G766" i="1" s="1"/>
  <c r="O765" i="1"/>
  <c r="P765" i="1" s="1"/>
  <c r="F765" i="1"/>
  <c r="G765" i="1" s="1"/>
  <c r="O764" i="1"/>
  <c r="P764" i="1" s="1"/>
  <c r="F764" i="1"/>
  <c r="G764" i="1" s="1"/>
  <c r="O763" i="1"/>
  <c r="F763" i="1"/>
  <c r="G763" i="1" s="1"/>
  <c r="P762" i="1"/>
  <c r="O762" i="1"/>
  <c r="C761" i="1"/>
  <c r="P760" i="1"/>
  <c r="O760" i="1"/>
  <c r="G760" i="1"/>
  <c r="F760" i="1"/>
  <c r="P759" i="1"/>
  <c r="O759" i="1"/>
  <c r="G759" i="1"/>
  <c r="F759" i="1"/>
  <c r="P758" i="1"/>
  <c r="O758" i="1"/>
  <c r="F758" i="1"/>
  <c r="G758" i="1" s="1"/>
  <c r="O757" i="1"/>
  <c r="P757" i="1" s="1"/>
  <c r="F757" i="1"/>
  <c r="G757" i="1" s="1"/>
  <c r="O756" i="1"/>
  <c r="P756" i="1" s="1"/>
  <c r="F756" i="1"/>
  <c r="G756" i="1" s="1"/>
  <c r="O755" i="1"/>
  <c r="P755" i="1" s="1"/>
  <c r="F755" i="1"/>
  <c r="O754" i="1"/>
  <c r="P754" i="1" s="1"/>
  <c r="G754" i="1"/>
  <c r="F754" i="1"/>
  <c r="P753" i="1"/>
  <c r="O753" i="1"/>
  <c r="C752" i="1"/>
  <c r="P751" i="1"/>
  <c r="O751" i="1"/>
  <c r="G751" i="1"/>
  <c r="F751" i="1"/>
  <c r="P750" i="1"/>
  <c r="O750" i="1"/>
  <c r="G750" i="1"/>
  <c r="F750" i="1"/>
  <c r="O749" i="1"/>
  <c r="P749" i="1" s="1"/>
  <c r="F749" i="1"/>
  <c r="G749" i="1" s="1"/>
  <c r="O748" i="1"/>
  <c r="P748" i="1" s="1"/>
  <c r="F748" i="1"/>
  <c r="G748" i="1" s="1"/>
  <c r="O747" i="1"/>
  <c r="P747" i="1" s="1"/>
  <c r="F747" i="1"/>
  <c r="G747" i="1" s="1"/>
  <c r="O746" i="1"/>
  <c r="P746" i="1" s="1"/>
  <c r="F746" i="1"/>
  <c r="G746" i="1" s="1"/>
  <c r="A746" i="1"/>
  <c r="A747" i="1" s="1"/>
  <c r="A748" i="1" s="1"/>
  <c r="A749" i="1" s="1"/>
  <c r="A750" i="1" s="1"/>
  <c r="A751" i="1" s="1"/>
  <c r="A754" i="1" s="1"/>
  <c r="A755" i="1" s="1"/>
  <c r="A756" i="1" s="1"/>
  <c r="A757" i="1" s="1"/>
  <c r="A758" i="1" s="1"/>
  <c r="A759" i="1" s="1"/>
  <c r="A760" i="1" s="1"/>
  <c r="A763" i="1" s="1"/>
  <c r="A764" i="1" s="1"/>
  <c r="A765" i="1" s="1"/>
  <c r="A766" i="1" s="1"/>
  <c r="A767" i="1" s="1"/>
  <c r="A768" i="1" s="1"/>
  <c r="A769" i="1" s="1"/>
  <c r="A772" i="1" s="1"/>
  <c r="A773" i="1" s="1"/>
  <c r="A774" i="1" s="1"/>
  <c r="A775" i="1" s="1"/>
  <c r="A776" i="1" s="1"/>
  <c r="A777" i="1" s="1"/>
  <c r="A778" i="1" s="1"/>
  <c r="O745" i="1"/>
  <c r="P745" i="1" s="1"/>
  <c r="F745" i="1"/>
  <c r="O744" i="1"/>
  <c r="P679" i="1"/>
  <c r="P663" i="1"/>
  <c r="O692" i="1"/>
  <c r="P692" i="1" s="1"/>
  <c r="O693" i="1"/>
  <c r="P693" i="1" s="1"/>
  <c r="P732" i="1"/>
  <c r="C732" i="1"/>
  <c r="P731" i="1"/>
  <c r="O731" i="1"/>
  <c r="G731" i="1"/>
  <c r="F731" i="1"/>
  <c r="P730" i="1"/>
  <c r="O730" i="1"/>
  <c r="G730" i="1"/>
  <c r="F730" i="1"/>
  <c r="P729" i="1"/>
  <c r="O729" i="1"/>
  <c r="G729" i="1"/>
  <c r="F729" i="1"/>
  <c r="P728" i="1"/>
  <c r="O728" i="1"/>
  <c r="G728" i="1"/>
  <c r="F728" i="1"/>
  <c r="P727" i="1"/>
  <c r="O727" i="1"/>
  <c r="G727" i="1"/>
  <c r="F727" i="1"/>
  <c r="P726" i="1"/>
  <c r="O726" i="1"/>
  <c r="G726" i="1"/>
  <c r="G732" i="1" s="1"/>
  <c r="F726" i="1"/>
  <c r="P725" i="1"/>
  <c r="O725" i="1"/>
  <c r="G725" i="1"/>
  <c r="F725" i="1"/>
  <c r="F732" i="1" s="1"/>
  <c r="I732" i="1" s="1"/>
  <c r="P724" i="1"/>
  <c r="O724" i="1"/>
  <c r="P723" i="1"/>
  <c r="O723" i="1"/>
  <c r="C723" i="1"/>
  <c r="P722" i="1"/>
  <c r="O722" i="1"/>
  <c r="G722" i="1"/>
  <c r="F722" i="1"/>
  <c r="P721" i="1"/>
  <c r="O721" i="1"/>
  <c r="G721" i="1"/>
  <c r="F721" i="1"/>
  <c r="O720" i="1"/>
  <c r="P720" i="1" s="1"/>
  <c r="F720" i="1"/>
  <c r="G720" i="1" s="1"/>
  <c r="O719" i="1"/>
  <c r="F719" i="1"/>
  <c r="G719" i="1" s="1"/>
  <c r="P718" i="1"/>
  <c r="O718" i="1"/>
  <c r="G718" i="1"/>
  <c r="F718" i="1"/>
  <c r="O717" i="1"/>
  <c r="P717" i="1" s="1"/>
  <c r="F717" i="1"/>
  <c r="G717" i="1" s="1"/>
  <c r="P716" i="1"/>
  <c r="O716" i="1"/>
  <c r="G716" i="1"/>
  <c r="G723" i="1" s="1"/>
  <c r="F716" i="1"/>
  <c r="F723" i="1" s="1"/>
  <c r="I723" i="1" s="1"/>
  <c r="P715" i="1"/>
  <c r="O715" i="1"/>
  <c r="C714" i="1"/>
  <c r="P713" i="1"/>
  <c r="O713" i="1"/>
  <c r="G713" i="1"/>
  <c r="F713" i="1"/>
  <c r="P712" i="1"/>
  <c r="O712" i="1"/>
  <c r="G712" i="1"/>
  <c r="O711" i="1"/>
  <c r="P711" i="1" s="1"/>
  <c r="F711" i="1"/>
  <c r="G711" i="1" s="1"/>
  <c r="O710" i="1"/>
  <c r="P710" i="1" s="1"/>
  <c r="F710" i="1"/>
  <c r="G710" i="1" s="1"/>
  <c r="O709" i="1"/>
  <c r="P709" i="1" s="1"/>
  <c r="F709" i="1"/>
  <c r="G709" i="1" s="1"/>
  <c r="O708" i="1"/>
  <c r="P708" i="1" s="1"/>
  <c r="F708" i="1"/>
  <c r="G708" i="1" s="1"/>
  <c r="O707" i="1"/>
  <c r="P707" i="1" s="1"/>
  <c r="F707" i="1"/>
  <c r="G707" i="1" s="1"/>
  <c r="P706" i="1"/>
  <c r="O706" i="1"/>
  <c r="F705" i="1"/>
  <c r="C705" i="1"/>
  <c r="P704" i="1"/>
  <c r="O704" i="1"/>
  <c r="G704" i="1"/>
  <c r="F704" i="1"/>
  <c r="P703" i="1"/>
  <c r="O703" i="1"/>
  <c r="G703" i="1"/>
  <c r="F703" i="1"/>
  <c r="O702" i="1"/>
  <c r="P702" i="1" s="1"/>
  <c r="F702" i="1"/>
  <c r="G702" i="1" s="1"/>
  <c r="P701" i="1"/>
  <c r="O701" i="1"/>
  <c r="F701" i="1"/>
  <c r="G701" i="1" s="1"/>
  <c r="O700" i="1"/>
  <c r="P700" i="1" s="1"/>
  <c r="G700" i="1"/>
  <c r="F700" i="1"/>
  <c r="O699" i="1"/>
  <c r="P699" i="1" s="1"/>
  <c r="F699" i="1"/>
  <c r="G699" i="1" s="1"/>
  <c r="P698" i="1"/>
  <c r="O698" i="1"/>
  <c r="F698" i="1"/>
  <c r="G698" i="1" s="1"/>
  <c r="P697" i="1"/>
  <c r="O697" i="1"/>
  <c r="C696" i="1"/>
  <c r="C735" i="1" s="1"/>
  <c r="P695" i="1"/>
  <c r="O695" i="1"/>
  <c r="G695" i="1"/>
  <c r="F695" i="1"/>
  <c r="P694" i="1"/>
  <c r="O694" i="1"/>
  <c r="G694" i="1"/>
  <c r="F694" i="1"/>
  <c r="F693" i="1"/>
  <c r="G693" i="1" s="1"/>
  <c r="F692" i="1"/>
  <c r="G692" i="1" s="1"/>
  <c r="O691" i="1"/>
  <c r="P691" i="1" s="1"/>
  <c r="F691" i="1"/>
  <c r="G691" i="1" s="1"/>
  <c r="O690" i="1"/>
  <c r="P690" i="1" s="1"/>
  <c r="F690" i="1"/>
  <c r="G690" i="1" s="1"/>
  <c r="A690" i="1"/>
  <c r="A691" i="1" s="1"/>
  <c r="A692" i="1" s="1"/>
  <c r="A693" i="1" s="1"/>
  <c r="A694" i="1" s="1"/>
  <c r="A695" i="1" s="1"/>
  <c r="A698" i="1" s="1"/>
  <c r="A699" i="1" s="1"/>
  <c r="A700" i="1" s="1"/>
  <c r="A701" i="1" s="1"/>
  <c r="A702" i="1" s="1"/>
  <c r="A703" i="1" s="1"/>
  <c r="A704" i="1" s="1"/>
  <c r="A707" i="1" s="1"/>
  <c r="A708" i="1" s="1"/>
  <c r="A709" i="1" s="1"/>
  <c r="A710" i="1" s="1"/>
  <c r="A711" i="1" s="1"/>
  <c r="A712" i="1" s="1"/>
  <c r="A713" i="1" s="1"/>
  <c r="A716" i="1" s="1"/>
  <c r="A717" i="1" s="1"/>
  <c r="A718" i="1" s="1"/>
  <c r="A719" i="1" s="1"/>
  <c r="A720" i="1" s="1"/>
  <c r="A721" i="1" s="1"/>
  <c r="A722" i="1" s="1"/>
  <c r="O689" i="1"/>
  <c r="P689" i="1" s="1"/>
  <c r="F689" i="1"/>
  <c r="O688" i="1"/>
  <c r="F652" i="1"/>
  <c r="G652" i="1" s="1"/>
  <c r="P651" i="1"/>
  <c r="P660" i="1"/>
  <c r="O663" i="1"/>
  <c r="O660" i="1"/>
  <c r="P676" i="1"/>
  <c r="C676" i="1"/>
  <c r="P675" i="1"/>
  <c r="O675" i="1"/>
  <c r="G675" i="1"/>
  <c r="F675" i="1"/>
  <c r="P674" i="1"/>
  <c r="O674" i="1"/>
  <c r="G674" i="1"/>
  <c r="F674" i="1"/>
  <c r="O673" i="1"/>
  <c r="P673" i="1" s="1"/>
  <c r="F673" i="1"/>
  <c r="G673" i="1" s="1"/>
  <c r="O672" i="1"/>
  <c r="P672" i="1" s="1"/>
  <c r="G672" i="1"/>
  <c r="F672" i="1"/>
  <c r="O671" i="1"/>
  <c r="P671" i="1" s="1"/>
  <c r="F671" i="1"/>
  <c r="G671" i="1" s="1"/>
  <c r="O670" i="1"/>
  <c r="P670" i="1" s="1"/>
  <c r="G670" i="1"/>
  <c r="F670" i="1"/>
  <c r="O669" i="1"/>
  <c r="P669" i="1" s="1"/>
  <c r="F669" i="1"/>
  <c r="G669" i="1" s="1"/>
  <c r="P668" i="1"/>
  <c r="O668" i="1"/>
  <c r="P667" i="1"/>
  <c r="O667" i="1"/>
  <c r="C667" i="1"/>
  <c r="P666" i="1"/>
  <c r="O666" i="1"/>
  <c r="G666" i="1"/>
  <c r="F666" i="1"/>
  <c r="P665" i="1"/>
  <c r="O665" i="1"/>
  <c r="G665" i="1"/>
  <c r="F665" i="1"/>
  <c r="O664" i="1"/>
  <c r="P664" i="1" s="1"/>
  <c r="G664" i="1"/>
  <c r="F664" i="1"/>
  <c r="F663" i="1"/>
  <c r="F667" i="1" s="1"/>
  <c r="O662" i="1"/>
  <c r="P662" i="1" s="1"/>
  <c r="G662" i="1"/>
  <c r="F662" i="1"/>
  <c r="O661" i="1"/>
  <c r="P661" i="1" s="1"/>
  <c r="F661" i="1"/>
  <c r="G661" i="1" s="1"/>
  <c r="G660" i="1"/>
  <c r="F660" i="1"/>
  <c r="P659" i="1"/>
  <c r="O659" i="1"/>
  <c r="C658" i="1"/>
  <c r="P657" i="1"/>
  <c r="O657" i="1"/>
  <c r="G657" i="1"/>
  <c r="F657" i="1"/>
  <c r="P656" i="1"/>
  <c r="O656" i="1"/>
  <c r="G656" i="1"/>
  <c r="O655" i="1"/>
  <c r="P655" i="1" s="1"/>
  <c r="F655" i="1"/>
  <c r="G655" i="1" s="1"/>
  <c r="O654" i="1"/>
  <c r="P654" i="1" s="1"/>
  <c r="G654" i="1"/>
  <c r="F654" i="1"/>
  <c r="O653" i="1"/>
  <c r="P653" i="1" s="1"/>
  <c r="F653" i="1"/>
  <c r="G653" i="1" s="1"/>
  <c r="P652" i="1"/>
  <c r="O652" i="1"/>
  <c r="O651" i="1"/>
  <c r="G651" i="1"/>
  <c r="F651" i="1"/>
  <c r="P650" i="1"/>
  <c r="O650" i="1"/>
  <c r="C649" i="1"/>
  <c r="P648" i="1"/>
  <c r="O648" i="1"/>
  <c r="G648" i="1"/>
  <c r="F648" i="1"/>
  <c r="P647" i="1"/>
  <c r="O647" i="1"/>
  <c r="G647" i="1"/>
  <c r="F647" i="1"/>
  <c r="O646" i="1"/>
  <c r="P646" i="1" s="1"/>
  <c r="F646" i="1"/>
  <c r="G646" i="1" s="1"/>
  <c r="O645" i="1"/>
  <c r="P645" i="1" s="1"/>
  <c r="F645" i="1"/>
  <c r="G645" i="1" s="1"/>
  <c r="O644" i="1"/>
  <c r="P644" i="1" s="1"/>
  <c r="F644" i="1"/>
  <c r="G644" i="1" s="1"/>
  <c r="O643" i="1"/>
  <c r="P643" i="1" s="1"/>
  <c r="F643" i="1"/>
  <c r="G643" i="1" s="1"/>
  <c r="O642" i="1"/>
  <c r="P642" i="1" s="1"/>
  <c r="F642" i="1"/>
  <c r="P641" i="1"/>
  <c r="O641" i="1"/>
  <c r="C640" i="1"/>
  <c r="C679" i="1" s="1"/>
  <c r="P639" i="1"/>
  <c r="O639" i="1"/>
  <c r="G639" i="1"/>
  <c r="F639" i="1"/>
  <c r="P638" i="1"/>
  <c r="O638" i="1"/>
  <c r="G638" i="1"/>
  <c r="F638" i="1"/>
  <c r="P637" i="1"/>
  <c r="G637" i="1"/>
  <c r="F637" i="1"/>
  <c r="O636" i="1"/>
  <c r="P636" i="1" s="1"/>
  <c r="F636" i="1"/>
  <c r="G636" i="1" s="1"/>
  <c r="O635" i="1"/>
  <c r="P635" i="1" s="1"/>
  <c r="F635" i="1"/>
  <c r="G635" i="1" s="1"/>
  <c r="A635" i="1"/>
  <c r="A636" i="1" s="1"/>
  <c r="A637" i="1" s="1"/>
  <c r="A638" i="1" s="1"/>
  <c r="A639" i="1" s="1"/>
  <c r="A642" i="1" s="1"/>
  <c r="A643" i="1" s="1"/>
  <c r="A644" i="1" s="1"/>
  <c r="A645" i="1" s="1"/>
  <c r="A646" i="1" s="1"/>
  <c r="A647" i="1" s="1"/>
  <c r="A648" i="1" s="1"/>
  <c r="A651" i="1" s="1"/>
  <c r="A652" i="1" s="1"/>
  <c r="A653" i="1" s="1"/>
  <c r="A654" i="1" s="1"/>
  <c r="A655" i="1" s="1"/>
  <c r="A656" i="1" s="1"/>
  <c r="A657" i="1" s="1"/>
  <c r="A660" i="1" s="1"/>
  <c r="A661" i="1" s="1"/>
  <c r="A662" i="1" s="1"/>
  <c r="A663" i="1" s="1"/>
  <c r="A664" i="1" s="1"/>
  <c r="A665" i="1" s="1"/>
  <c r="A666" i="1" s="1"/>
  <c r="O634" i="1"/>
  <c r="P634" i="1" s="1"/>
  <c r="F634" i="1"/>
  <c r="G634" i="1" s="1"/>
  <c r="A634" i="1"/>
  <c r="O633" i="1"/>
  <c r="P633" i="1" s="1"/>
  <c r="F633" i="1"/>
  <c r="G633" i="1" s="1"/>
  <c r="O632" i="1"/>
  <c r="A613" i="1"/>
  <c r="A614" i="1" s="1"/>
  <c r="A615" i="1" s="1"/>
  <c r="A616" i="1" s="1"/>
  <c r="A617" i="1" s="1"/>
  <c r="A618" i="1" s="1"/>
  <c r="A619" i="1" s="1"/>
  <c r="P620" i="1"/>
  <c r="C620" i="1"/>
  <c r="P619" i="1"/>
  <c r="O619" i="1"/>
  <c r="G619" i="1"/>
  <c r="F619" i="1"/>
  <c r="P618" i="1"/>
  <c r="G618" i="1"/>
  <c r="F618" i="1"/>
  <c r="O617" i="1"/>
  <c r="F617" i="1"/>
  <c r="G617" i="1" s="1"/>
  <c r="O616" i="1"/>
  <c r="P616" i="1" s="1"/>
  <c r="F616" i="1"/>
  <c r="G616" i="1" s="1"/>
  <c r="O615" i="1"/>
  <c r="P615" i="1" s="1"/>
  <c r="F615" i="1"/>
  <c r="G615" i="1" s="1"/>
  <c r="O614" i="1"/>
  <c r="P614" i="1" s="1"/>
  <c r="F614" i="1"/>
  <c r="G614" i="1" s="1"/>
  <c r="O613" i="1"/>
  <c r="P613" i="1" s="1"/>
  <c r="F613" i="1"/>
  <c r="F620" i="1" s="1"/>
  <c r="I620" i="1" s="1"/>
  <c r="P612" i="1"/>
  <c r="O612" i="1"/>
  <c r="P611" i="1"/>
  <c r="O611" i="1"/>
  <c r="C611" i="1"/>
  <c r="P610" i="1"/>
  <c r="O610" i="1"/>
  <c r="G610" i="1"/>
  <c r="F610" i="1"/>
  <c r="P609" i="1"/>
  <c r="O609" i="1"/>
  <c r="G609" i="1"/>
  <c r="F609" i="1"/>
  <c r="O608" i="1"/>
  <c r="P608" i="1" s="1"/>
  <c r="F608" i="1"/>
  <c r="G608" i="1" s="1"/>
  <c r="F607" i="1"/>
  <c r="G607" i="1" s="1"/>
  <c r="O606" i="1"/>
  <c r="P606" i="1" s="1"/>
  <c r="F606" i="1"/>
  <c r="G606" i="1" s="1"/>
  <c r="O605" i="1"/>
  <c r="P605" i="1" s="1"/>
  <c r="G605" i="1"/>
  <c r="F605" i="1"/>
  <c r="G604" i="1"/>
  <c r="F604" i="1"/>
  <c r="P603" i="1"/>
  <c r="O603" i="1"/>
  <c r="C602" i="1"/>
  <c r="P601" i="1"/>
  <c r="O601" i="1"/>
  <c r="G601" i="1"/>
  <c r="F601" i="1"/>
  <c r="P600" i="1"/>
  <c r="O600" i="1"/>
  <c r="G600" i="1"/>
  <c r="F600" i="1"/>
  <c r="P599" i="1"/>
  <c r="O599" i="1"/>
  <c r="F599" i="1"/>
  <c r="G599" i="1" s="1"/>
  <c r="P598" i="1"/>
  <c r="O598" i="1"/>
  <c r="F598" i="1"/>
  <c r="G598" i="1" s="1"/>
  <c r="O597" i="1"/>
  <c r="P597" i="1" s="1"/>
  <c r="F597" i="1"/>
  <c r="G597" i="1" s="1"/>
  <c r="O596" i="1"/>
  <c r="P596" i="1" s="1"/>
  <c r="F596" i="1"/>
  <c r="G596" i="1" s="1"/>
  <c r="O595" i="1"/>
  <c r="G595" i="1"/>
  <c r="F595" i="1"/>
  <c r="F602" i="1" s="1"/>
  <c r="I602" i="1" s="1"/>
  <c r="P594" i="1"/>
  <c r="O594" i="1"/>
  <c r="C593" i="1"/>
  <c r="P592" i="1"/>
  <c r="O592" i="1"/>
  <c r="G592" i="1"/>
  <c r="F592" i="1"/>
  <c r="P591" i="1"/>
  <c r="O591" i="1"/>
  <c r="G591" i="1"/>
  <c r="F591" i="1"/>
  <c r="P590" i="1"/>
  <c r="O590" i="1"/>
  <c r="F590" i="1"/>
  <c r="G590" i="1" s="1"/>
  <c r="O589" i="1"/>
  <c r="P589" i="1" s="1"/>
  <c r="F589" i="1"/>
  <c r="G589" i="1" s="1"/>
  <c r="P588" i="1"/>
  <c r="O588" i="1"/>
  <c r="F588" i="1"/>
  <c r="G588" i="1" s="1"/>
  <c r="O587" i="1"/>
  <c r="P587" i="1" s="1"/>
  <c r="F587" i="1"/>
  <c r="G587" i="1" s="1"/>
  <c r="O586" i="1"/>
  <c r="P586" i="1" s="1"/>
  <c r="F586" i="1"/>
  <c r="P585" i="1"/>
  <c r="O585" i="1"/>
  <c r="C584" i="1"/>
  <c r="C623" i="1" s="1"/>
  <c r="P583" i="1"/>
  <c r="O583" i="1"/>
  <c r="G583" i="1"/>
  <c r="F583" i="1"/>
  <c r="P582" i="1"/>
  <c r="O582" i="1"/>
  <c r="G582" i="1"/>
  <c r="F582" i="1"/>
  <c r="P581" i="1"/>
  <c r="O581" i="1"/>
  <c r="G581" i="1"/>
  <c r="F581" i="1"/>
  <c r="O580" i="1"/>
  <c r="P580" i="1" s="1"/>
  <c r="F580" i="1"/>
  <c r="G580" i="1" s="1"/>
  <c r="P579" i="1"/>
  <c r="O579" i="1"/>
  <c r="F579" i="1"/>
  <c r="G579" i="1" s="1"/>
  <c r="P578" i="1"/>
  <c r="O578" i="1"/>
  <c r="F578" i="1"/>
  <c r="G578" i="1" s="1"/>
  <c r="A578" i="1"/>
  <c r="A579" i="1" s="1"/>
  <c r="A580" i="1" s="1"/>
  <c r="A581" i="1" s="1"/>
  <c r="A582" i="1" s="1"/>
  <c r="A583" i="1" s="1"/>
  <c r="A586" i="1" s="1"/>
  <c r="A587" i="1" s="1"/>
  <c r="A588" i="1" s="1"/>
  <c r="A589" i="1" s="1"/>
  <c r="A590" i="1" s="1"/>
  <c r="A591" i="1" s="1"/>
  <c r="A592" i="1" s="1"/>
  <c r="A595" i="1" s="1"/>
  <c r="A596" i="1" s="1"/>
  <c r="A597" i="1" s="1"/>
  <c r="A598" i="1" s="1"/>
  <c r="A599" i="1" s="1"/>
  <c r="A600" i="1" s="1"/>
  <c r="A601" i="1" s="1"/>
  <c r="A604" i="1" s="1"/>
  <c r="A605" i="1" s="1"/>
  <c r="A606" i="1" s="1"/>
  <c r="A607" i="1" s="1"/>
  <c r="A608" i="1" s="1"/>
  <c r="A609" i="1" s="1"/>
  <c r="A610" i="1" s="1"/>
  <c r="O577" i="1"/>
  <c r="P577" i="1" s="1"/>
  <c r="F577" i="1"/>
  <c r="G577" i="1" s="1"/>
  <c r="O576" i="1"/>
  <c r="P523" i="1"/>
  <c r="P564" i="1"/>
  <c r="C564" i="1"/>
  <c r="P563" i="1"/>
  <c r="O563" i="1"/>
  <c r="G563" i="1"/>
  <c r="F563" i="1"/>
  <c r="P562" i="1"/>
  <c r="O562" i="1"/>
  <c r="G562" i="1"/>
  <c r="F562" i="1"/>
  <c r="O561" i="1"/>
  <c r="P561" i="1" s="1"/>
  <c r="F561" i="1"/>
  <c r="G561" i="1" s="1"/>
  <c r="P560" i="1"/>
  <c r="O560" i="1"/>
  <c r="G560" i="1"/>
  <c r="F560" i="1"/>
  <c r="O559" i="1"/>
  <c r="P559" i="1" s="1"/>
  <c r="F559" i="1"/>
  <c r="G559" i="1" s="1"/>
  <c r="P558" i="1"/>
  <c r="O558" i="1"/>
  <c r="G558" i="1"/>
  <c r="F558" i="1"/>
  <c r="P557" i="1"/>
  <c r="O557" i="1"/>
  <c r="F557" i="1"/>
  <c r="G557" i="1" s="1"/>
  <c r="P556" i="1"/>
  <c r="O556" i="1"/>
  <c r="P555" i="1"/>
  <c r="O555" i="1"/>
  <c r="C555" i="1"/>
  <c r="P554" i="1"/>
  <c r="O554" i="1"/>
  <c r="G554" i="1"/>
  <c r="F554" i="1"/>
  <c r="P553" i="1"/>
  <c r="O553" i="1"/>
  <c r="G553" i="1"/>
  <c r="F553" i="1"/>
  <c r="O552" i="1"/>
  <c r="P552" i="1" s="1"/>
  <c r="G552" i="1"/>
  <c r="F552" i="1"/>
  <c r="O551" i="1"/>
  <c r="P551" i="1" s="1"/>
  <c r="F551" i="1"/>
  <c r="G551" i="1" s="1"/>
  <c r="O550" i="1"/>
  <c r="P550" i="1" s="1"/>
  <c r="F550" i="1"/>
  <c r="G550" i="1" s="1"/>
  <c r="O549" i="1"/>
  <c r="P549" i="1" s="1"/>
  <c r="F549" i="1"/>
  <c r="G549" i="1" s="1"/>
  <c r="O548" i="1"/>
  <c r="P548" i="1" s="1"/>
  <c r="F548" i="1"/>
  <c r="F555" i="1" s="1"/>
  <c r="I555" i="1" s="1"/>
  <c r="P547" i="1"/>
  <c r="O547" i="1"/>
  <c r="C546" i="1"/>
  <c r="P545" i="1"/>
  <c r="O545" i="1"/>
  <c r="G545" i="1"/>
  <c r="F545" i="1"/>
  <c r="P544" i="1"/>
  <c r="O544" i="1"/>
  <c r="G544" i="1"/>
  <c r="F544" i="1"/>
  <c r="O543" i="1"/>
  <c r="P543" i="1" s="1"/>
  <c r="F543" i="1"/>
  <c r="G543" i="1" s="1"/>
  <c r="O542" i="1"/>
  <c r="P542" i="1" s="1"/>
  <c r="F542" i="1"/>
  <c r="G542" i="1" s="1"/>
  <c r="O541" i="1"/>
  <c r="P541" i="1" s="1"/>
  <c r="F541" i="1"/>
  <c r="G541" i="1" s="1"/>
  <c r="O540" i="1"/>
  <c r="P540" i="1" s="1"/>
  <c r="F540" i="1"/>
  <c r="G540" i="1" s="1"/>
  <c r="O539" i="1"/>
  <c r="P539" i="1" s="1"/>
  <c r="F539" i="1"/>
  <c r="G539" i="1" s="1"/>
  <c r="P538" i="1"/>
  <c r="O538" i="1"/>
  <c r="C537" i="1"/>
  <c r="P536" i="1"/>
  <c r="O536" i="1"/>
  <c r="G536" i="1"/>
  <c r="F536" i="1"/>
  <c r="P535" i="1"/>
  <c r="O535" i="1"/>
  <c r="G535" i="1"/>
  <c r="F535" i="1"/>
  <c r="O534" i="1"/>
  <c r="P534" i="1" s="1"/>
  <c r="G534" i="1"/>
  <c r="F534" i="1"/>
  <c r="O533" i="1"/>
  <c r="P533" i="1" s="1"/>
  <c r="F533" i="1"/>
  <c r="G533" i="1" s="1"/>
  <c r="O532" i="1"/>
  <c r="P532" i="1" s="1"/>
  <c r="G532" i="1"/>
  <c r="F532" i="1"/>
  <c r="O531" i="1"/>
  <c r="P531" i="1" s="1"/>
  <c r="F531" i="1"/>
  <c r="G531" i="1" s="1"/>
  <c r="P530" i="1"/>
  <c r="O530" i="1"/>
  <c r="F530" i="1"/>
  <c r="G530" i="1" s="1"/>
  <c r="G537" i="1" s="1"/>
  <c r="P529" i="1"/>
  <c r="O529" i="1"/>
  <c r="C528" i="1"/>
  <c r="C567" i="1" s="1"/>
  <c r="P527" i="1"/>
  <c r="O527" i="1"/>
  <c r="G527" i="1"/>
  <c r="F527" i="1"/>
  <c r="P526" i="1"/>
  <c r="O526" i="1"/>
  <c r="G526" i="1"/>
  <c r="F526" i="1"/>
  <c r="O525" i="1"/>
  <c r="P525" i="1" s="1"/>
  <c r="F525" i="1"/>
  <c r="G525" i="1" s="1"/>
  <c r="O524" i="1"/>
  <c r="P524" i="1" s="1"/>
  <c r="G524" i="1"/>
  <c r="F524" i="1"/>
  <c r="O523" i="1"/>
  <c r="F523" i="1"/>
  <c r="G523" i="1" s="1"/>
  <c r="O522" i="1"/>
  <c r="P522" i="1" s="1"/>
  <c r="F522" i="1"/>
  <c r="G522" i="1" s="1"/>
  <c r="A522" i="1"/>
  <c r="A523" i="1" s="1"/>
  <c r="A524" i="1" s="1"/>
  <c r="A525" i="1" s="1"/>
  <c r="A526" i="1" s="1"/>
  <c r="A527" i="1" s="1"/>
  <c r="A530" i="1" s="1"/>
  <c r="A531" i="1" s="1"/>
  <c r="A532" i="1" s="1"/>
  <c r="A533" i="1" s="1"/>
  <c r="A534" i="1" s="1"/>
  <c r="A535" i="1" s="1"/>
  <c r="A536" i="1" s="1"/>
  <c r="A539" i="1" s="1"/>
  <c r="A540" i="1" s="1"/>
  <c r="A541" i="1" s="1"/>
  <c r="A542" i="1" s="1"/>
  <c r="A543" i="1" s="1"/>
  <c r="A544" i="1" s="1"/>
  <c r="A545" i="1" s="1"/>
  <c r="A548" i="1" s="1"/>
  <c r="A549" i="1" s="1"/>
  <c r="A550" i="1" s="1"/>
  <c r="A551" i="1" s="1"/>
  <c r="A552" i="1" s="1"/>
  <c r="A553" i="1" s="1"/>
  <c r="A554" i="1" s="1"/>
  <c r="O521" i="1"/>
  <c r="P521" i="1" s="1"/>
  <c r="F521" i="1"/>
  <c r="F528" i="1" s="1"/>
  <c r="O520" i="1"/>
  <c r="P496" i="1"/>
  <c r="O440" i="1"/>
  <c r="P440" i="1" s="1"/>
  <c r="A501" i="1"/>
  <c r="A502" i="1" s="1"/>
  <c r="A503" i="1" s="1"/>
  <c r="A504" i="1" s="1"/>
  <c r="A505" i="1" s="1"/>
  <c r="A506" i="1" s="1"/>
  <c r="A507" i="1" s="1"/>
  <c r="P508" i="1"/>
  <c r="C508" i="1"/>
  <c r="P507" i="1"/>
  <c r="O507" i="1"/>
  <c r="G507" i="1"/>
  <c r="F507" i="1"/>
  <c r="P506" i="1"/>
  <c r="O506" i="1"/>
  <c r="G506" i="1"/>
  <c r="F506" i="1"/>
  <c r="P505" i="1"/>
  <c r="O505" i="1"/>
  <c r="F505" i="1"/>
  <c r="G505" i="1" s="1"/>
  <c r="P504" i="1"/>
  <c r="O504" i="1"/>
  <c r="F504" i="1"/>
  <c r="G504" i="1" s="1"/>
  <c r="O503" i="1"/>
  <c r="P503" i="1" s="1"/>
  <c r="F503" i="1"/>
  <c r="G503" i="1" s="1"/>
  <c r="O502" i="1"/>
  <c r="P502" i="1" s="1"/>
  <c r="F502" i="1"/>
  <c r="P501" i="1"/>
  <c r="O501" i="1"/>
  <c r="F501" i="1"/>
  <c r="G501" i="1" s="1"/>
  <c r="P500" i="1"/>
  <c r="O500" i="1"/>
  <c r="P499" i="1"/>
  <c r="O499" i="1"/>
  <c r="C499" i="1"/>
  <c r="P498" i="1"/>
  <c r="O498" i="1"/>
  <c r="G498" i="1"/>
  <c r="F498" i="1"/>
  <c r="P497" i="1"/>
  <c r="O497" i="1"/>
  <c r="G497" i="1"/>
  <c r="F497" i="1"/>
  <c r="O496" i="1"/>
  <c r="F496" i="1"/>
  <c r="G496" i="1" s="1"/>
  <c r="O495" i="1"/>
  <c r="P495" i="1" s="1"/>
  <c r="F495" i="1"/>
  <c r="G495" i="1" s="1"/>
  <c r="O494" i="1"/>
  <c r="P494" i="1" s="1"/>
  <c r="F494" i="1"/>
  <c r="G494" i="1" s="1"/>
  <c r="O493" i="1"/>
  <c r="P493" i="1" s="1"/>
  <c r="F493" i="1"/>
  <c r="G493" i="1" s="1"/>
  <c r="O492" i="1"/>
  <c r="P492" i="1" s="1"/>
  <c r="G492" i="1"/>
  <c r="F492" i="1"/>
  <c r="F499" i="1" s="1"/>
  <c r="P491" i="1"/>
  <c r="O491" i="1"/>
  <c r="C490" i="1"/>
  <c r="P489" i="1"/>
  <c r="O489" i="1"/>
  <c r="G489" i="1"/>
  <c r="F489" i="1"/>
  <c r="P488" i="1"/>
  <c r="O488" i="1"/>
  <c r="G488" i="1"/>
  <c r="F488" i="1"/>
  <c r="P487" i="1"/>
  <c r="O487" i="1"/>
  <c r="F487" i="1"/>
  <c r="G487" i="1" s="1"/>
  <c r="O486" i="1"/>
  <c r="P486" i="1" s="1"/>
  <c r="F486" i="1"/>
  <c r="G486" i="1" s="1"/>
  <c r="O485" i="1"/>
  <c r="P485" i="1" s="1"/>
  <c r="F485" i="1"/>
  <c r="G485" i="1" s="1"/>
  <c r="O484" i="1"/>
  <c r="P484" i="1" s="1"/>
  <c r="F484" i="1"/>
  <c r="G484" i="1" s="1"/>
  <c r="P483" i="1"/>
  <c r="O483" i="1"/>
  <c r="F483" i="1"/>
  <c r="G483" i="1" s="1"/>
  <c r="P482" i="1"/>
  <c r="O482" i="1"/>
  <c r="C481" i="1"/>
  <c r="P480" i="1"/>
  <c r="O480" i="1"/>
  <c r="G480" i="1"/>
  <c r="F480" i="1"/>
  <c r="P479" i="1"/>
  <c r="O479" i="1"/>
  <c r="G479" i="1"/>
  <c r="F479" i="1"/>
  <c r="O478" i="1"/>
  <c r="P478" i="1" s="1"/>
  <c r="F478" i="1"/>
  <c r="G478" i="1" s="1"/>
  <c r="O477" i="1"/>
  <c r="P477" i="1" s="1"/>
  <c r="F477" i="1"/>
  <c r="G477" i="1" s="1"/>
  <c r="P476" i="1"/>
  <c r="O476" i="1"/>
  <c r="G476" i="1"/>
  <c r="F476" i="1"/>
  <c r="P475" i="1"/>
  <c r="O475" i="1"/>
  <c r="F475" i="1"/>
  <c r="G475" i="1" s="1"/>
  <c r="O474" i="1"/>
  <c r="P474" i="1" s="1"/>
  <c r="F474" i="1"/>
  <c r="F481" i="1" s="1"/>
  <c r="I481" i="1" s="1"/>
  <c r="P473" i="1"/>
  <c r="O473" i="1"/>
  <c r="C472" i="1"/>
  <c r="P471" i="1"/>
  <c r="O471" i="1"/>
  <c r="G471" i="1"/>
  <c r="F471" i="1"/>
  <c r="P470" i="1"/>
  <c r="O470" i="1"/>
  <c r="G470" i="1"/>
  <c r="F470" i="1"/>
  <c r="P469" i="1"/>
  <c r="O469" i="1"/>
  <c r="F469" i="1"/>
  <c r="G469" i="1" s="1"/>
  <c r="O468" i="1"/>
  <c r="P468" i="1" s="1"/>
  <c r="F468" i="1"/>
  <c r="G468" i="1" s="1"/>
  <c r="O467" i="1"/>
  <c r="F467" i="1"/>
  <c r="F472" i="1" s="1"/>
  <c r="O466" i="1"/>
  <c r="P466" i="1" s="1"/>
  <c r="G466" i="1"/>
  <c r="F466" i="1"/>
  <c r="A466" i="1"/>
  <c r="A467" i="1" s="1"/>
  <c r="A468" i="1" s="1"/>
  <c r="A469" i="1" s="1"/>
  <c r="A470" i="1" s="1"/>
  <c r="A471" i="1" s="1"/>
  <c r="A474" i="1" s="1"/>
  <c r="A475" i="1" s="1"/>
  <c r="A476" i="1" s="1"/>
  <c r="A477" i="1" s="1"/>
  <c r="A478" i="1" s="1"/>
  <c r="A479" i="1" s="1"/>
  <c r="A480" i="1" s="1"/>
  <c r="A483" i="1" s="1"/>
  <c r="A484" i="1" s="1"/>
  <c r="A485" i="1" s="1"/>
  <c r="A486" i="1" s="1"/>
  <c r="A487" i="1" s="1"/>
  <c r="A488" i="1" s="1"/>
  <c r="A489" i="1" s="1"/>
  <c r="A492" i="1" s="1"/>
  <c r="A493" i="1" s="1"/>
  <c r="A494" i="1" s="1"/>
  <c r="A495" i="1" s="1"/>
  <c r="A496" i="1" s="1"/>
  <c r="A497" i="1" s="1"/>
  <c r="A498" i="1" s="1"/>
  <c r="O465" i="1"/>
  <c r="P465" i="1" s="1"/>
  <c r="F465" i="1"/>
  <c r="G465" i="1" s="1"/>
  <c r="O464" i="1"/>
  <c r="G438" i="1"/>
  <c r="O431" i="1"/>
  <c r="O430" i="1"/>
  <c r="O429" i="1"/>
  <c r="O428" i="1"/>
  <c r="O427" i="1"/>
  <c r="O422" i="1"/>
  <c r="O421" i="1"/>
  <c r="O420" i="1"/>
  <c r="O419" i="1"/>
  <c r="P413" i="1"/>
  <c r="O413" i="1"/>
  <c r="P452" i="1"/>
  <c r="C452" i="1"/>
  <c r="P451" i="1"/>
  <c r="O451" i="1"/>
  <c r="G451" i="1"/>
  <c r="F451" i="1"/>
  <c r="P450" i="1"/>
  <c r="O450" i="1"/>
  <c r="G450" i="1"/>
  <c r="F450" i="1"/>
  <c r="P449" i="1"/>
  <c r="O449" i="1"/>
  <c r="G449" i="1"/>
  <c r="F449" i="1"/>
  <c r="P448" i="1"/>
  <c r="O448" i="1"/>
  <c r="G448" i="1"/>
  <c r="F448" i="1"/>
  <c r="P447" i="1"/>
  <c r="O447" i="1"/>
  <c r="G447" i="1"/>
  <c r="F447" i="1"/>
  <c r="P446" i="1"/>
  <c r="O446" i="1"/>
  <c r="G446" i="1"/>
  <c r="F446" i="1"/>
  <c r="P445" i="1"/>
  <c r="O445" i="1"/>
  <c r="G445" i="1"/>
  <c r="G452" i="1" s="1"/>
  <c r="F445" i="1"/>
  <c r="F452" i="1" s="1"/>
  <c r="I452" i="1" s="1"/>
  <c r="P444" i="1"/>
  <c r="O444" i="1"/>
  <c r="P443" i="1"/>
  <c r="O443" i="1"/>
  <c r="C443" i="1"/>
  <c r="P442" i="1"/>
  <c r="O442" i="1"/>
  <c r="G442" i="1"/>
  <c r="F442" i="1"/>
  <c r="P441" i="1"/>
  <c r="O441" i="1"/>
  <c r="G441" i="1"/>
  <c r="F441" i="1"/>
  <c r="F440" i="1"/>
  <c r="G440" i="1" s="1"/>
  <c r="O439" i="1"/>
  <c r="P439" i="1" s="1"/>
  <c r="F439" i="1"/>
  <c r="G439" i="1" s="1"/>
  <c r="O438" i="1"/>
  <c r="P438" i="1" s="1"/>
  <c r="F438" i="1"/>
  <c r="O437" i="1"/>
  <c r="F437" i="1"/>
  <c r="G437" i="1" s="1"/>
  <c r="O436" i="1"/>
  <c r="P436" i="1" s="1"/>
  <c r="G436" i="1"/>
  <c r="F436" i="1"/>
  <c r="P435" i="1"/>
  <c r="O435" i="1"/>
  <c r="C434" i="1"/>
  <c r="P433" i="1"/>
  <c r="O433" i="1"/>
  <c r="G433" i="1"/>
  <c r="F433" i="1"/>
  <c r="P432" i="1"/>
  <c r="O432" i="1"/>
  <c r="G432" i="1"/>
  <c r="F432" i="1"/>
  <c r="P431" i="1"/>
  <c r="F431" i="1"/>
  <c r="G431" i="1" s="1"/>
  <c r="P430" i="1"/>
  <c r="F430" i="1"/>
  <c r="G430" i="1" s="1"/>
  <c r="P429" i="1"/>
  <c r="G429" i="1"/>
  <c r="F429" i="1"/>
  <c r="P428" i="1"/>
  <c r="F428" i="1"/>
  <c r="F434" i="1" s="1"/>
  <c r="I434" i="1" s="1"/>
  <c r="P427" i="1"/>
  <c r="F427" i="1"/>
  <c r="G427" i="1" s="1"/>
  <c r="P426" i="1"/>
  <c r="O426" i="1"/>
  <c r="C425" i="1"/>
  <c r="P424" i="1"/>
  <c r="O424" i="1"/>
  <c r="G424" i="1"/>
  <c r="F424" i="1"/>
  <c r="P423" i="1"/>
  <c r="O423" i="1"/>
  <c r="G423" i="1"/>
  <c r="F423" i="1"/>
  <c r="P422" i="1"/>
  <c r="F422" i="1"/>
  <c r="G422" i="1" s="1"/>
  <c r="P421" i="1"/>
  <c r="F421" i="1"/>
  <c r="G421" i="1" s="1"/>
  <c r="P420" i="1"/>
  <c r="F420" i="1"/>
  <c r="G420" i="1" s="1"/>
  <c r="P419" i="1"/>
  <c r="G419" i="1"/>
  <c r="F419" i="1"/>
  <c r="P418" i="1"/>
  <c r="O418" i="1"/>
  <c r="F418" i="1"/>
  <c r="F425" i="1" s="1"/>
  <c r="I425" i="1" s="1"/>
  <c r="P417" i="1"/>
  <c r="O417" i="1"/>
  <c r="C416" i="1"/>
  <c r="C455" i="1" s="1"/>
  <c r="P415" i="1"/>
  <c r="O415" i="1"/>
  <c r="G415" i="1"/>
  <c r="F415" i="1"/>
  <c r="P414" i="1"/>
  <c r="O414" i="1"/>
  <c r="G414" i="1"/>
  <c r="F414" i="1"/>
  <c r="F413" i="1"/>
  <c r="G413" i="1" s="1"/>
  <c r="O412" i="1"/>
  <c r="P412" i="1" s="1"/>
  <c r="F412" i="1"/>
  <c r="G412" i="1" s="1"/>
  <c r="O411" i="1"/>
  <c r="P411" i="1" s="1"/>
  <c r="F411" i="1"/>
  <c r="G411" i="1" s="1"/>
  <c r="A411" i="1"/>
  <c r="A412" i="1" s="1"/>
  <c r="A413" i="1" s="1"/>
  <c r="A414" i="1" s="1"/>
  <c r="A415" i="1" s="1"/>
  <c r="A418" i="1" s="1"/>
  <c r="A419" i="1" s="1"/>
  <c r="A420" i="1" s="1"/>
  <c r="A421" i="1" s="1"/>
  <c r="A422" i="1" s="1"/>
  <c r="A423" i="1" s="1"/>
  <c r="A424" i="1" s="1"/>
  <c r="A427" i="1" s="1"/>
  <c r="A428" i="1" s="1"/>
  <c r="A429" i="1" s="1"/>
  <c r="A430" i="1" s="1"/>
  <c r="A431" i="1" s="1"/>
  <c r="A432" i="1" s="1"/>
  <c r="A433" i="1" s="1"/>
  <c r="A436" i="1" s="1"/>
  <c r="A437" i="1" s="1"/>
  <c r="A438" i="1" s="1"/>
  <c r="A439" i="1" s="1"/>
  <c r="A440" i="1" s="1"/>
  <c r="A441" i="1" s="1"/>
  <c r="A442" i="1" s="1"/>
  <c r="O410" i="1"/>
  <c r="P410" i="1" s="1"/>
  <c r="F410" i="1"/>
  <c r="G410" i="1" s="1"/>
  <c r="A410" i="1"/>
  <c r="O409" i="1"/>
  <c r="P409" i="1" s="1"/>
  <c r="F409" i="1"/>
  <c r="O408" i="1"/>
  <c r="O337" i="1"/>
  <c r="P396" i="1"/>
  <c r="C396" i="1"/>
  <c r="P395" i="1"/>
  <c r="O395" i="1"/>
  <c r="G395" i="1"/>
  <c r="F395" i="1"/>
  <c r="P394" i="1"/>
  <c r="O394" i="1"/>
  <c r="G394" i="1"/>
  <c r="F394" i="1"/>
  <c r="O393" i="1"/>
  <c r="P393" i="1" s="1"/>
  <c r="F393" i="1"/>
  <c r="G393" i="1" s="1"/>
  <c r="O392" i="1"/>
  <c r="P392" i="1" s="1"/>
  <c r="G392" i="1"/>
  <c r="F392" i="1"/>
  <c r="O391" i="1"/>
  <c r="P391" i="1" s="1"/>
  <c r="F391" i="1"/>
  <c r="G391" i="1" s="1"/>
  <c r="P390" i="1"/>
  <c r="O390" i="1"/>
  <c r="G390" i="1"/>
  <c r="F390" i="1"/>
  <c r="O389" i="1"/>
  <c r="P389" i="1" s="1"/>
  <c r="F389" i="1"/>
  <c r="G389" i="1" s="1"/>
  <c r="P388" i="1"/>
  <c r="O388" i="1"/>
  <c r="P387" i="1"/>
  <c r="O387" i="1"/>
  <c r="C387" i="1"/>
  <c r="P386" i="1"/>
  <c r="O386" i="1"/>
  <c r="G386" i="1"/>
  <c r="F386" i="1"/>
  <c r="P385" i="1"/>
  <c r="O385" i="1"/>
  <c r="G385" i="1"/>
  <c r="F385" i="1"/>
  <c r="O384" i="1"/>
  <c r="P384" i="1" s="1"/>
  <c r="F384" i="1"/>
  <c r="G384" i="1" s="1"/>
  <c r="O383" i="1"/>
  <c r="P383" i="1" s="1"/>
  <c r="F383" i="1"/>
  <c r="G383" i="1" s="1"/>
  <c r="O382" i="1"/>
  <c r="P382" i="1" s="1"/>
  <c r="F382" i="1"/>
  <c r="G382" i="1" s="1"/>
  <c r="O381" i="1"/>
  <c r="P381" i="1" s="1"/>
  <c r="F381" i="1"/>
  <c r="F387" i="1" s="1"/>
  <c r="O380" i="1"/>
  <c r="P380" i="1" s="1"/>
  <c r="G380" i="1"/>
  <c r="F380" i="1"/>
  <c r="P379" i="1"/>
  <c r="O379" i="1"/>
  <c r="C378" i="1"/>
  <c r="P377" i="1"/>
  <c r="O377" i="1"/>
  <c r="G377" i="1"/>
  <c r="F377" i="1"/>
  <c r="P376" i="1"/>
  <c r="O376" i="1"/>
  <c r="G376" i="1"/>
  <c r="F376" i="1"/>
  <c r="O375" i="1"/>
  <c r="P375" i="1" s="1"/>
  <c r="G375" i="1"/>
  <c r="F375" i="1"/>
  <c r="O374" i="1"/>
  <c r="P374" i="1" s="1"/>
  <c r="F374" i="1"/>
  <c r="G374" i="1" s="1"/>
  <c r="O373" i="1"/>
  <c r="P373" i="1" s="1"/>
  <c r="F373" i="1"/>
  <c r="G373" i="1" s="1"/>
  <c r="O372" i="1"/>
  <c r="P372" i="1" s="1"/>
  <c r="F372" i="1"/>
  <c r="G372" i="1" s="1"/>
  <c r="O371" i="1"/>
  <c r="P371" i="1" s="1"/>
  <c r="F371" i="1"/>
  <c r="G371" i="1" s="1"/>
  <c r="P370" i="1"/>
  <c r="O370" i="1"/>
  <c r="C369" i="1"/>
  <c r="P368" i="1"/>
  <c r="O368" i="1"/>
  <c r="G368" i="1"/>
  <c r="F368" i="1"/>
  <c r="P367" i="1"/>
  <c r="O367" i="1"/>
  <c r="G367" i="1"/>
  <c r="F367" i="1"/>
  <c r="O366" i="1"/>
  <c r="P366" i="1" s="1"/>
  <c r="F366" i="1"/>
  <c r="G366" i="1" s="1"/>
  <c r="O365" i="1"/>
  <c r="P365" i="1" s="1"/>
  <c r="G365" i="1"/>
  <c r="F365" i="1"/>
  <c r="O364" i="1"/>
  <c r="P364" i="1" s="1"/>
  <c r="G364" i="1"/>
  <c r="F364" i="1"/>
  <c r="P363" i="1"/>
  <c r="O363" i="1"/>
  <c r="F363" i="1"/>
  <c r="G363" i="1" s="1"/>
  <c r="O362" i="1"/>
  <c r="P362" i="1" s="1"/>
  <c r="F362" i="1"/>
  <c r="G362" i="1" s="1"/>
  <c r="P361" i="1"/>
  <c r="O361" i="1"/>
  <c r="C360" i="1"/>
  <c r="C399" i="1" s="1"/>
  <c r="P359" i="1"/>
  <c r="O359" i="1"/>
  <c r="G359" i="1"/>
  <c r="F359" i="1"/>
  <c r="P358" i="1"/>
  <c r="O358" i="1"/>
  <c r="G358" i="1"/>
  <c r="F358" i="1"/>
  <c r="F357" i="1"/>
  <c r="G357" i="1" s="1"/>
  <c r="O356" i="1"/>
  <c r="P356" i="1" s="1"/>
  <c r="F356" i="1"/>
  <c r="O355" i="1"/>
  <c r="P355" i="1" s="1"/>
  <c r="F355" i="1"/>
  <c r="G355" i="1" s="1"/>
  <c r="O354" i="1"/>
  <c r="P354" i="1" s="1"/>
  <c r="F354" i="1"/>
  <c r="G354" i="1" s="1"/>
  <c r="A354" i="1"/>
  <c r="A355" i="1" s="1"/>
  <c r="A356" i="1" s="1"/>
  <c r="A357" i="1" s="1"/>
  <c r="A358" i="1" s="1"/>
  <c r="A359" i="1" s="1"/>
  <c r="A362" i="1" s="1"/>
  <c r="A363" i="1" s="1"/>
  <c r="A364" i="1" s="1"/>
  <c r="A365" i="1" s="1"/>
  <c r="A366" i="1" s="1"/>
  <c r="A367" i="1" s="1"/>
  <c r="A368" i="1" s="1"/>
  <c r="A371" i="1" s="1"/>
  <c r="A372" i="1" s="1"/>
  <c r="A373" i="1" s="1"/>
  <c r="A374" i="1" s="1"/>
  <c r="A375" i="1" s="1"/>
  <c r="A376" i="1" s="1"/>
  <c r="A377" i="1" s="1"/>
  <c r="A380" i="1" s="1"/>
  <c r="A381" i="1" s="1"/>
  <c r="A382" i="1" s="1"/>
  <c r="A383" i="1" s="1"/>
  <c r="A384" i="1" s="1"/>
  <c r="A385" i="1" s="1"/>
  <c r="A386" i="1" s="1"/>
  <c r="O353" i="1"/>
  <c r="P353" i="1" s="1"/>
  <c r="F353" i="1"/>
  <c r="G353" i="1" s="1"/>
  <c r="O352" i="1"/>
  <c r="F337" i="1"/>
  <c r="G337" i="1" s="1"/>
  <c r="F336" i="1"/>
  <c r="F335" i="1"/>
  <c r="F334" i="1"/>
  <c r="G334" i="1" s="1"/>
  <c r="F333" i="1"/>
  <c r="A334" i="1"/>
  <c r="A335" i="1" s="1"/>
  <c r="A336" i="1" s="1"/>
  <c r="A337" i="1" s="1"/>
  <c r="A338" i="1" s="1"/>
  <c r="A339" i="1" s="1"/>
  <c r="A333" i="1"/>
  <c r="P340" i="1"/>
  <c r="C340" i="1"/>
  <c r="P339" i="1"/>
  <c r="O339" i="1"/>
  <c r="G339" i="1"/>
  <c r="F339" i="1"/>
  <c r="P338" i="1"/>
  <c r="O338" i="1"/>
  <c r="G338" i="1"/>
  <c r="F338" i="1"/>
  <c r="F340" i="1" s="1"/>
  <c r="I340" i="1" s="1"/>
  <c r="O336" i="1"/>
  <c r="P336" i="1" s="1"/>
  <c r="G336" i="1"/>
  <c r="O335" i="1"/>
  <c r="P335" i="1" s="1"/>
  <c r="G335" i="1"/>
  <c r="O334" i="1"/>
  <c r="P334" i="1" s="1"/>
  <c r="O333" i="1"/>
  <c r="P333" i="1" s="1"/>
  <c r="G333" i="1"/>
  <c r="P332" i="1"/>
  <c r="O332" i="1"/>
  <c r="P331" i="1"/>
  <c r="O331" i="1"/>
  <c r="C331" i="1"/>
  <c r="P330" i="1"/>
  <c r="O330" i="1"/>
  <c r="G330" i="1"/>
  <c r="F330" i="1"/>
  <c r="P329" i="1"/>
  <c r="O329" i="1"/>
  <c r="G329" i="1"/>
  <c r="F329" i="1"/>
  <c r="O328" i="1"/>
  <c r="P328" i="1" s="1"/>
  <c r="G328" i="1"/>
  <c r="F328" i="1"/>
  <c r="O327" i="1"/>
  <c r="P327" i="1" s="1"/>
  <c r="F327" i="1"/>
  <c r="G327" i="1" s="1"/>
  <c r="O326" i="1"/>
  <c r="P326" i="1" s="1"/>
  <c r="F326" i="1"/>
  <c r="G326" i="1" s="1"/>
  <c r="O325" i="1"/>
  <c r="P325" i="1" s="1"/>
  <c r="F325" i="1"/>
  <c r="G325" i="1" s="1"/>
  <c r="O324" i="1"/>
  <c r="P324" i="1" s="1"/>
  <c r="G324" i="1"/>
  <c r="F324" i="1"/>
  <c r="P323" i="1"/>
  <c r="O323" i="1"/>
  <c r="C322" i="1"/>
  <c r="P321" i="1"/>
  <c r="O321" i="1"/>
  <c r="G321" i="1"/>
  <c r="F321" i="1"/>
  <c r="P320" i="1"/>
  <c r="O320" i="1"/>
  <c r="G320" i="1"/>
  <c r="F320" i="1"/>
  <c r="O319" i="1"/>
  <c r="P319" i="1" s="1"/>
  <c r="F319" i="1"/>
  <c r="G319" i="1" s="1"/>
  <c r="P318" i="1"/>
  <c r="O318" i="1"/>
  <c r="F318" i="1"/>
  <c r="G318" i="1" s="1"/>
  <c r="O317" i="1"/>
  <c r="P317" i="1" s="1"/>
  <c r="F317" i="1"/>
  <c r="G317" i="1" s="1"/>
  <c r="O316" i="1"/>
  <c r="P316" i="1" s="1"/>
  <c r="F316" i="1"/>
  <c r="G316" i="1" s="1"/>
  <c r="O315" i="1"/>
  <c r="P315" i="1" s="1"/>
  <c r="F315" i="1"/>
  <c r="P314" i="1"/>
  <c r="O314" i="1"/>
  <c r="C313" i="1"/>
  <c r="P312" i="1"/>
  <c r="O312" i="1"/>
  <c r="G312" i="1"/>
  <c r="F312" i="1"/>
  <c r="P311" i="1"/>
  <c r="O311" i="1"/>
  <c r="G311" i="1"/>
  <c r="F311" i="1"/>
  <c r="O310" i="1"/>
  <c r="P310" i="1" s="1"/>
  <c r="F310" i="1"/>
  <c r="G310" i="1" s="1"/>
  <c r="O309" i="1"/>
  <c r="P309" i="1" s="1"/>
  <c r="F309" i="1"/>
  <c r="G309" i="1" s="1"/>
  <c r="P308" i="1"/>
  <c r="O308" i="1"/>
  <c r="F308" i="1"/>
  <c r="G308" i="1" s="1"/>
  <c r="O307" i="1"/>
  <c r="P307" i="1" s="1"/>
  <c r="F307" i="1"/>
  <c r="G307" i="1" s="1"/>
  <c r="O306" i="1"/>
  <c r="P306" i="1" s="1"/>
  <c r="F306" i="1"/>
  <c r="G306" i="1" s="1"/>
  <c r="P305" i="1"/>
  <c r="O305" i="1"/>
  <c r="C304" i="1"/>
  <c r="P303" i="1"/>
  <c r="O303" i="1"/>
  <c r="G303" i="1"/>
  <c r="F303" i="1"/>
  <c r="P302" i="1"/>
  <c r="O302" i="1"/>
  <c r="G302" i="1"/>
  <c r="F302" i="1"/>
  <c r="O301" i="1"/>
  <c r="G301" i="1"/>
  <c r="F301" i="1"/>
  <c r="O300" i="1"/>
  <c r="P300" i="1" s="1"/>
  <c r="F300" i="1"/>
  <c r="G300" i="1" s="1"/>
  <c r="O299" i="1"/>
  <c r="P299" i="1" s="1"/>
  <c r="F299" i="1"/>
  <c r="G299" i="1" s="1"/>
  <c r="O298" i="1"/>
  <c r="P298" i="1" s="1"/>
  <c r="F298" i="1"/>
  <c r="G298" i="1" s="1"/>
  <c r="A298" i="1"/>
  <c r="A299" i="1" s="1"/>
  <c r="A300" i="1" s="1"/>
  <c r="A301" i="1" s="1"/>
  <c r="A302" i="1" s="1"/>
  <c r="A303" i="1" s="1"/>
  <c r="A306" i="1" s="1"/>
  <c r="A307" i="1" s="1"/>
  <c r="A308" i="1" s="1"/>
  <c r="A309" i="1" s="1"/>
  <c r="A310" i="1" s="1"/>
  <c r="A311" i="1" s="1"/>
  <c r="A312" i="1" s="1"/>
  <c r="A315" i="1" s="1"/>
  <c r="A316" i="1" s="1"/>
  <c r="A317" i="1" s="1"/>
  <c r="A318" i="1" s="1"/>
  <c r="A319" i="1" s="1"/>
  <c r="A320" i="1" s="1"/>
  <c r="A321" i="1" s="1"/>
  <c r="A324" i="1" s="1"/>
  <c r="A325" i="1" s="1"/>
  <c r="A326" i="1" s="1"/>
  <c r="A327" i="1" s="1"/>
  <c r="A328" i="1" s="1"/>
  <c r="A329" i="1" s="1"/>
  <c r="A330" i="1" s="1"/>
  <c r="O297" i="1"/>
  <c r="P297" i="1" s="1"/>
  <c r="F297" i="1"/>
  <c r="O296" i="1"/>
  <c r="O252" i="1"/>
  <c r="P252" i="1" s="1"/>
  <c r="O253" i="1"/>
  <c r="P253" i="1" s="1"/>
  <c r="O251" i="1"/>
  <c r="P251" i="1" s="1"/>
  <c r="P283" i="1"/>
  <c r="C283" i="1"/>
  <c r="P282" i="1"/>
  <c r="O282" i="1"/>
  <c r="G282" i="1"/>
  <c r="F282" i="1"/>
  <c r="P281" i="1"/>
  <c r="O281" i="1"/>
  <c r="G281" i="1"/>
  <c r="F281" i="1"/>
  <c r="F283" i="1" s="1"/>
  <c r="I283" i="1" s="1"/>
  <c r="P280" i="1"/>
  <c r="O280" i="1"/>
  <c r="G280" i="1"/>
  <c r="P279" i="1"/>
  <c r="O279" i="1"/>
  <c r="G279" i="1"/>
  <c r="P278" i="1"/>
  <c r="O278" i="1"/>
  <c r="G278" i="1"/>
  <c r="P277" i="1"/>
  <c r="O277" i="1"/>
  <c r="G277" i="1"/>
  <c r="P276" i="1"/>
  <c r="O276" i="1"/>
  <c r="G276" i="1"/>
  <c r="G283" i="1" s="1"/>
  <c r="P275" i="1"/>
  <c r="O275" i="1"/>
  <c r="P274" i="1"/>
  <c r="O274" i="1"/>
  <c r="C274" i="1"/>
  <c r="P273" i="1"/>
  <c r="O273" i="1"/>
  <c r="G273" i="1"/>
  <c r="F273" i="1"/>
  <c r="P272" i="1"/>
  <c r="O272" i="1"/>
  <c r="G272" i="1"/>
  <c r="F272" i="1"/>
  <c r="O271" i="1"/>
  <c r="P271" i="1" s="1"/>
  <c r="F271" i="1"/>
  <c r="G271" i="1" s="1"/>
  <c r="O270" i="1"/>
  <c r="P270" i="1" s="1"/>
  <c r="F270" i="1"/>
  <c r="G270" i="1" s="1"/>
  <c r="O269" i="1"/>
  <c r="P269" i="1" s="1"/>
  <c r="F269" i="1"/>
  <c r="G269" i="1" s="1"/>
  <c r="O268" i="1"/>
  <c r="P268" i="1" s="1"/>
  <c r="F268" i="1"/>
  <c r="G268" i="1" s="1"/>
  <c r="O267" i="1"/>
  <c r="P267" i="1" s="1"/>
  <c r="F267" i="1"/>
  <c r="F274" i="1" s="1"/>
  <c r="I274" i="1" s="1"/>
  <c r="P266" i="1"/>
  <c r="O266" i="1"/>
  <c r="C265" i="1"/>
  <c r="P264" i="1"/>
  <c r="O264" i="1"/>
  <c r="G264" i="1"/>
  <c r="F264" i="1"/>
  <c r="P263" i="1"/>
  <c r="O263" i="1"/>
  <c r="G263" i="1"/>
  <c r="F263" i="1"/>
  <c r="O262" i="1"/>
  <c r="P262" i="1" s="1"/>
  <c r="F262" i="1"/>
  <c r="G262" i="1" s="1"/>
  <c r="O261" i="1"/>
  <c r="P261" i="1" s="1"/>
  <c r="G261" i="1"/>
  <c r="F261" i="1"/>
  <c r="O260" i="1"/>
  <c r="P260" i="1" s="1"/>
  <c r="F260" i="1"/>
  <c r="G260" i="1" s="1"/>
  <c r="O259" i="1"/>
  <c r="P259" i="1" s="1"/>
  <c r="F259" i="1"/>
  <c r="G259" i="1" s="1"/>
  <c r="O258" i="1"/>
  <c r="P258" i="1" s="1"/>
  <c r="F258" i="1"/>
  <c r="P257" i="1"/>
  <c r="O257" i="1"/>
  <c r="C256" i="1"/>
  <c r="P255" i="1"/>
  <c r="O255" i="1"/>
  <c r="G255" i="1"/>
  <c r="F255" i="1"/>
  <c r="P254" i="1"/>
  <c r="O254" i="1"/>
  <c r="G254" i="1"/>
  <c r="F254" i="1"/>
  <c r="F253" i="1"/>
  <c r="G253" i="1" s="1"/>
  <c r="F252" i="1"/>
  <c r="G252" i="1" s="1"/>
  <c r="F251" i="1"/>
  <c r="G251" i="1" s="1"/>
  <c r="O250" i="1"/>
  <c r="P250" i="1" s="1"/>
  <c r="F250" i="1"/>
  <c r="G250" i="1" s="1"/>
  <c r="O249" i="1"/>
  <c r="P249" i="1" s="1"/>
  <c r="F249" i="1"/>
  <c r="P248" i="1"/>
  <c r="O248" i="1"/>
  <c r="C247" i="1"/>
  <c r="C286" i="1" s="1"/>
  <c r="P246" i="1"/>
  <c r="O246" i="1"/>
  <c r="G246" i="1"/>
  <c r="F246" i="1"/>
  <c r="P245" i="1"/>
  <c r="O245" i="1"/>
  <c r="G245" i="1"/>
  <c r="F245" i="1"/>
  <c r="O244" i="1"/>
  <c r="P244" i="1" s="1"/>
  <c r="F244" i="1"/>
  <c r="G244" i="1" s="1"/>
  <c r="O243" i="1"/>
  <c r="P243" i="1" s="1"/>
  <c r="F243" i="1"/>
  <c r="G243" i="1" s="1"/>
  <c r="O242" i="1"/>
  <c r="P242" i="1" s="1"/>
  <c r="F242" i="1"/>
  <c r="G242" i="1" s="1"/>
  <c r="O241" i="1"/>
  <c r="P241" i="1" s="1"/>
  <c r="F241" i="1"/>
  <c r="G241" i="1" s="1"/>
  <c r="A241" i="1"/>
  <c r="A242" i="1" s="1"/>
  <c r="A243" i="1" s="1"/>
  <c r="A244" i="1" s="1"/>
  <c r="A245" i="1" s="1"/>
  <c r="A246" i="1" s="1"/>
  <c r="A249" i="1" s="1"/>
  <c r="A250" i="1" s="1"/>
  <c r="A251" i="1" s="1"/>
  <c r="A252" i="1" s="1"/>
  <c r="A253" i="1" s="1"/>
  <c r="A254" i="1" s="1"/>
  <c r="A255" i="1" s="1"/>
  <c r="A258" i="1" s="1"/>
  <c r="A259" i="1" s="1"/>
  <c r="A260" i="1" s="1"/>
  <c r="A261" i="1" s="1"/>
  <c r="A262" i="1" s="1"/>
  <c r="A263" i="1" s="1"/>
  <c r="A264" i="1" s="1"/>
  <c r="A267" i="1" s="1"/>
  <c r="A268" i="1" s="1"/>
  <c r="A269" i="1" s="1"/>
  <c r="A270" i="1" s="1"/>
  <c r="A271" i="1" s="1"/>
  <c r="A272" i="1" s="1"/>
  <c r="A273" i="1" s="1"/>
  <c r="O240" i="1"/>
  <c r="P240" i="1" s="1"/>
  <c r="F240" i="1"/>
  <c r="G240" i="1" s="1"/>
  <c r="O239" i="1"/>
  <c r="P226" i="1"/>
  <c r="C226" i="1"/>
  <c r="P225" i="1"/>
  <c r="O225" i="1"/>
  <c r="G225" i="1"/>
  <c r="F225" i="1"/>
  <c r="P224" i="1"/>
  <c r="O224" i="1"/>
  <c r="G224" i="1"/>
  <c r="F224" i="1"/>
  <c r="F226" i="1" s="1"/>
  <c r="I226" i="1" s="1"/>
  <c r="P223" i="1"/>
  <c r="O223" i="1"/>
  <c r="G223" i="1"/>
  <c r="P222" i="1"/>
  <c r="O222" i="1"/>
  <c r="G222" i="1"/>
  <c r="P221" i="1"/>
  <c r="O221" i="1"/>
  <c r="G221" i="1"/>
  <c r="P220" i="1"/>
  <c r="O220" i="1"/>
  <c r="G220" i="1"/>
  <c r="P219" i="1"/>
  <c r="O219" i="1"/>
  <c r="G219" i="1"/>
  <c r="G226" i="1" s="1"/>
  <c r="P218" i="1"/>
  <c r="O218" i="1"/>
  <c r="P217" i="1"/>
  <c r="O217" i="1"/>
  <c r="C217" i="1"/>
  <c r="P216" i="1"/>
  <c r="O216" i="1"/>
  <c r="G216" i="1"/>
  <c r="F216" i="1"/>
  <c r="P215" i="1"/>
  <c r="O215" i="1"/>
  <c r="G215" i="1"/>
  <c r="F215" i="1"/>
  <c r="O214" i="1"/>
  <c r="P214" i="1" s="1"/>
  <c r="F214" i="1"/>
  <c r="G214" i="1" s="1"/>
  <c r="O213" i="1"/>
  <c r="P213" i="1" s="1"/>
  <c r="F213" i="1"/>
  <c r="G213" i="1" s="1"/>
  <c r="O212" i="1"/>
  <c r="P212" i="1" s="1"/>
  <c r="F212" i="1"/>
  <c r="G212" i="1" s="1"/>
  <c r="O211" i="1"/>
  <c r="P211" i="1" s="1"/>
  <c r="F211" i="1"/>
  <c r="G211" i="1" s="1"/>
  <c r="P210" i="1"/>
  <c r="O210" i="1"/>
  <c r="F210" i="1"/>
  <c r="G210" i="1" s="1"/>
  <c r="P209" i="1"/>
  <c r="O209" i="1"/>
  <c r="C208" i="1"/>
  <c r="P207" i="1"/>
  <c r="O207" i="1"/>
  <c r="G207" i="1"/>
  <c r="F207" i="1"/>
  <c r="P206" i="1"/>
  <c r="O206" i="1"/>
  <c r="G206" i="1"/>
  <c r="F206" i="1"/>
  <c r="O205" i="1"/>
  <c r="F205" i="1"/>
  <c r="G205" i="1" s="1"/>
  <c r="O204" i="1"/>
  <c r="P204" i="1" s="1"/>
  <c r="F204" i="1"/>
  <c r="G204" i="1" s="1"/>
  <c r="O203" i="1"/>
  <c r="P203" i="1" s="1"/>
  <c r="F203" i="1"/>
  <c r="G203" i="1" s="1"/>
  <c r="O202" i="1"/>
  <c r="P202" i="1" s="1"/>
  <c r="F202" i="1"/>
  <c r="G202" i="1" s="1"/>
  <c r="O201" i="1"/>
  <c r="P201" i="1" s="1"/>
  <c r="F201" i="1"/>
  <c r="G201" i="1" s="1"/>
  <c r="P200" i="1"/>
  <c r="O200" i="1"/>
  <c r="C199" i="1"/>
  <c r="P198" i="1"/>
  <c r="O198" i="1"/>
  <c r="G198" i="1"/>
  <c r="F198" i="1"/>
  <c r="P197" i="1"/>
  <c r="O197" i="1"/>
  <c r="G197" i="1"/>
  <c r="F197" i="1"/>
  <c r="O196" i="1"/>
  <c r="P196" i="1" s="1"/>
  <c r="F196" i="1"/>
  <c r="G196" i="1" s="1"/>
  <c r="O195" i="1"/>
  <c r="P195" i="1" s="1"/>
  <c r="F195" i="1"/>
  <c r="G195" i="1" s="1"/>
  <c r="O194" i="1"/>
  <c r="P194" i="1" s="1"/>
  <c r="G194" i="1"/>
  <c r="F194" i="1"/>
  <c r="O193" i="1"/>
  <c r="P193" i="1" s="1"/>
  <c r="F193" i="1"/>
  <c r="G193" i="1" s="1"/>
  <c r="O192" i="1"/>
  <c r="P192" i="1" s="1"/>
  <c r="F192" i="1"/>
  <c r="G192" i="1" s="1"/>
  <c r="P191" i="1"/>
  <c r="O191" i="1"/>
  <c r="C190" i="1"/>
  <c r="C229" i="1" s="1"/>
  <c r="P189" i="1"/>
  <c r="O189" i="1"/>
  <c r="G189" i="1"/>
  <c r="F189" i="1"/>
  <c r="P188" i="1"/>
  <c r="O188" i="1"/>
  <c r="G188" i="1"/>
  <c r="F188" i="1"/>
  <c r="O187" i="1"/>
  <c r="P187" i="1" s="1"/>
  <c r="F187" i="1"/>
  <c r="G187" i="1" s="1"/>
  <c r="O186" i="1"/>
  <c r="P186" i="1" s="1"/>
  <c r="F186" i="1"/>
  <c r="G186" i="1" s="1"/>
  <c r="O185" i="1"/>
  <c r="P185" i="1" s="1"/>
  <c r="F185" i="1"/>
  <c r="G185" i="1" s="1"/>
  <c r="O184" i="1"/>
  <c r="P184" i="1" s="1"/>
  <c r="F184" i="1"/>
  <c r="G184" i="1" s="1"/>
  <c r="A184" i="1"/>
  <c r="A185" i="1" s="1"/>
  <c r="A186" i="1" s="1"/>
  <c r="A187" i="1" s="1"/>
  <c r="A188" i="1" s="1"/>
  <c r="A189" i="1" s="1"/>
  <c r="A192" i="1" s="1"/>
  <c r="A193" i="1" s="1"/>
  <c r="A194" i="1" s="1"/>
  <c r="A195" i="1" s="1"/>
  <c r="A196" i="1" s="1"/>
  <c r="A197" i="1" s="1"/>
  <c r="A198" i="1" s="1"/>
  <c r="A201" i="1" s="1"/>
  <c r="A202" i="1" s="1"/>
  <c r="A203" i="1" s="1"/>
  <c r="A204" i="1" s="1"/>
  <c r="A205" i="1" s="1"/>
  <c r="A206" i="1" s="1"/>
  <c r="A207" i="1" s="1"/>
  <c r="A210" i="1" s="1"/>
  <c r="A211" i="1" s="1"/>
  <c r="A212" i="1" s="1"/>
  <c r="A213" i="1" s="1"/>
  <c r="A214" i="1" s="1"/>
  <c r="A215" i="1" s="1"/>
  <c r="A216" i="1" s="1"/>
  <c r="O183" i="1"/>
  <c r="P183" i="1" s="1"/>
  <c r="G183" i="1"/>
  <c r="F183" i="1"/>
  <c r="O182" i="1"/>
  <c r="P53" i="1"/>
  <c r="P54" i="1" s="1"/>
  <c r="P57" i="1"/>
  <c r="F779" i="1" l="1"/>
  <c r="G770" i="1"/>
  <c r="H770" i="1" s="1"/>
  <c r="F761" i="1"/>
  <c r="F752" i="1"/>
  <c r="O790" i="1"/>
  <c r="F788" i="1"/>
  <c r="I788" i="1" s="1"/>
  <c r="C791" i="1"/>
  <c r="G788" i="1"/>
  <c r="J788" i="1" s="1"/>
  <c r="P790" i="1"/>
  <c r="J770" i="1"/>
  <c r="F770" i="1"/>
  <c r="G745" i="1"/>
  <c r="G752" i="1" s="1"/>
  <c r="G755" i="1"/>
  <c r="G761" i="1" s="1"/>
  <c r="G772" i="1"/>
  <c r="G779" i="1" s="1"/>
  <c r="I779" i="1" s="1"/>
  <c r="O734" i="1"/>
  <c r="G705" i="1"/>
  <c r="H705" i="1" s="1"/>
  <c r="F696" i="1"/>
  <c r="G689" i="1"/>
  <c r="G696" i="1" s="1"/>
  <c r="J723" i="1"/>
  <c r="H723" i="1"/>
  <c r="J705" i="1"/>
  <c r="P734" i="1"/>
  <c r="G714" i="1"/>
  <c r="I705" i="1"/>
  <c r="J732" i="1"/>
  <c r="H732" i="1"/>
  <c r="F714" i="1"/>
  <c r="I714" i="1" s="1"/>
  <c r="F658" i="1"/>
  <c r="F649" i="1"/>
  <c r="F640" i="1"/>
  <c r="P678" i="1"/>
  <c r="O678" i="1"/>
  <c r="G658" i="1"/>
  <c r="G676" i="1"/>
  <c r="G640" i="1"/>
  <c r="G642" i="1"/>
  <c r="G649" i="1" s="1"/>
  <c r="F676" i="1"/>
  <c r="I676" i="1" s="1"/>
  <c r="G663" i="1"/>
  <c r="G667" i="1" s="1"/>
  <c r="F611" i="1"/>
  <c r="F593" i="1"/>
  <c r="I593" i="1" s="1"/>
  <c r="O622" i="1"/>
  <c r="G613" i="1"/>
  <c r="G620" i="1" s="1"/>
  <c r="G611" i="1"/>
  <c r="G602" i="1"/>
  <c r="G584" i="1"/>
  <c r="J620" i="1"/>
  <c r="H620" i="1"/>
  <c r="P622" i="1"/>
  <c r="F584" i="1"/>
  <c r="G586" i="1"/>
  <c r="G593" i="1" s="1"/>
  <c r="F537" i="1"/>
  <c r="I537" i="1" s="1"/>
  <c r="G546" i="1"/>
  <c r="O566" i="1"/>
  <c r="I528" i="1"/>
  <c r="P566" i="1"/>
  <c r="J537" i="1"/>
  <c r="H537" i="1"/>
  <c r="J546" i="1"/>
  <c r="H546" i="1"/>
  <c r="G564" i="1"/>
  <c r="F546" i="1"/>
  <c r="I546" i="1" s="1"/>
  <c r="F564" i="1"/>
  <c r="I564" i="1" s="1"/>
  <c r="G521" i="1"/>
  <c r="G528" i="1" s="1"/>
  <c r="G548" i="1"/>
  <c r="G555" i="1" s="1"/>
  <c r="F508" i="1"/>
  <c r="I508" i="1" s="1"/>
  <c r="G502" i="1"/>
  <c r="G508" i="1" s="1"/>
  <c r="C511" i="1"/>
  <c r="P510" i="1"/>
  <c r="O510" i="1"/>
  <c r="G499" i="1"/>
  <c r="G490" i="1"/>
  <c r="G472" i="1"/>
  <c r="I472" i="1"/>
  <c r="I499" i="1"/>
  <c r="F490" i="1"/>
  <c r="G467" i="1"/>
  <c r="G474" i="1"/>
  <c r="G481" i="1" s="1"/>
  <c r="F443" i="1"/>
  <c r="O454" i="1"/>
  <c r="F416" i="1"/>
  <c r="P454" i="1"/>
  <c r="J452" i="1"/>
  <c r="H452" i="1"/>
  <c r="G434" i="1"/>
  <c r="G443" i="1"/>
  <c r="G409" i="1"/>
  <c r="G416" i="1" s="1"/>
  <c r="G418" i="1"/>
  <c r="G425" i="1" s="1"/>
  <c r="G428" i="1"/>
  <c r="F369" i="1"/>
  <c r="I369" i="1" s="1"/>
  <c r="G369" i="1"/>
  <c r="F360" i="1"/>
  <c r="O398" i="1"/>
  <c r="G396" i="1"/>
  <c r="J396" i="1" s="1"/>
  <c r="J369" i="1"/>
  <c r="H369" i="1"/>
  <c r="P398" i="1"/>
  <c r="G378" i="1"/>
  <c r="G381" i="1"/>
  <c r="G387" i="1" s="1"/>
  <c r="F378" i="1"/>
  <c r="I378" i="1" s="1"/>
  <c r="F396" i="1"/>
  <c r="I396" i="1" s="1"/>
  <c r="G356" i="1"/>
  <c r="G360" i="1" s="1"/>
  <c r="F322" i="1"/>
  <c r="F331" i="1"/>
  <c r="I331" i="1" s="1"/>
  <c r="O342" i="1"/>
  <c r="C343" i="1"/>
  <c r="G340" i="1"/>
  <c r="F313" i="1"/>
  <c r="I313" i="1" s="1"/>
  <c r="F304" i="1"/>
  <c r="I304" i="1" s="1"/>
  <c r="I322" i="1"/>
  <c r="J340" i="1"/>
  <c r="H340" i="1"/>
  <c r="G313" i="1"/>
  <c r="G331" i="1"/>
  <c r="P301" i="1"/>
  <c r="P342" i="1" s="1"/>
  <c r="G315" i="1"/>
  <c r="G322" i="1" s="1"/>
  <c r="G297" i="1"/>
  <c r="G304" i="1" s="1"/>
  <c r="F256" i="1"/>
  <c r="F265" i="1"/>
  <c r="G267" i="1"/>
  <c r="G274" i="1" s="1"/>
  <c r="J274" i="1" s="1"/>
  <c r="P228" i="1"/>
  <c r="O285" i="1"/>
  <c r="P285" i="1"/>
  <c r="J283" i="1"/>
  <c r="H283" i="1"/>
  <c r="G247" i="1"/>
  <c r="G249" i="1"/>
  <c r="G256" i="1" s="1"/>
  <c r="F247" i="1"/>
  <c r="G258" i="1"/>
  <c r="G265" i="1" s="1"/>
  <c r="G199" i="1"/>
  <c r="F199" i="1"/>
  <c r="I199" i="1" s="1"/>
  <c r="G217" i="1"/>
  <c r="F190" i="1"/>
  <c r="O228" i="1"/>
  <c r="J217" i="1"/>
  <c r="H217" i="1"/>
  <c r="G190" i="1"/>
  <c r="H199" i="1"/>
  <c r="J199" i="1"/>
  <c r="G208" i="1"/>
  <c r="J226" i="1"/>
  <c r="H226" i="1"/>
  <c r="F208" i="1"/>
  <c r="I208" i="1" s="1"/>
  <c r="F217" i="1"/>
  <c r="I217" i="1" s="1"/>
  <c r="P167" i="1"/>
  <c r="C167" i="1"/>
  <c r="P166" i="1"/>
  <c r="O166" i="1"/>
  <c r="G166" i="1"/>
  <c r="F166" i="1"/>
  <c r="P165" i="1"/>
  <c r="O165" i="1"/>
  <c r="G165" i="1"/>
  <c r="F165" i="1"/>
  <c r="P164" i="1"/>
  <c r="O164" i="1"/>
  <c r="G164" i="1"/>
  <c r="P163" i="1"/>
  <c r="O163" i="1"/>
  <c r="G163" i="1"/>
  <c r="P162" i="1"/>
  <c r="O162" i="1"/>
  <c r="G162" i="1"/>
  <c r="P161" i="1"/>
  <c r="O161" i="1"/>
  <c r="G161" i="1"/>
  <c r="P160" i="1"/>
  <c r="O160" i="1"/>
  <c r="G160" i="1"/>
  <c r="P159" i="1"/>
  <c r="O159" i="1"/>
  <c r="P158" i="1"/>
  <c r="O158" i="1"/>
  <c r="C158" i="1"/>
  <c r="P157" i="1"/>
  <c r="O157" i="1"/>
  <c r="G157" i="1"/>
  <c r="F157" i="1"/>
  <c r="O156" i="1"/>
  <c r="P156" i="1" s="1"/>
  <c r="G156" i="1"/>
  <c r="F156" i="1"/>
  <c r="O155" i="1"/>
  <c r="P155" i="1" s="1"/>
  <c r="F155" i="1"/>
  <c r="G155" i="1" s="1"/>
  <c r="O154" i="1"/>
  <c r="P154" i="1" s="1"/>
  <c r="G154" i="1"/>
  <c r="F154" i="1"/>
  <c r="O153" i="1"/>
  <c r="P153" i="1" s="1"/>
  <c r="F153" i="1"/>
  <c r="G153" i="1" s="1"/>
  <c r="O152" i="1"/>
  <c r="P152" i="1" s="1"/>
  <c r="G152" i="1"/>
  <c r="F152" i="1"/>
  <c r="O151" i="1"/>
  <c r="P151" i="1" s="1"/>
  <c r="G151" i="1"/>
  <c r="F151" i="1"/>
  <c r="F158" i="1" s="1"/>
  <c r="I158" i="1" s="1"/>
  <c r="P150" i="1"/>
  <c r="O150" i="1"/>
  <c r="C149" i="1"/>
  <c r="P148" i="1"/>
  <c r="O148" i="1"/>
  <c r="G148" i="1"/>
  <c r="F148" i="1"/>
  <c r="P147" i="1"/>
  <c r="O147" i="1"/>
  <c r="G147" i="1"/>
  <c r="F147" i="1"/>
  <c r="O146" i="1"/>
  <c r="P146" i="1" s="1"/>
  <c r="G146" i="1"/>
  <c r="F146" i="1"/>
  <c r="O145" i="1"/>
  <c r="P145" i="1" s="1"/>
  <c r="F145" i="1"/>
  <c r="G145" i="1" s="1"/>
  <c r="O144" i="1"/>
  <c r="G144" i="1"/>
  <c r="F144" i="1"/>
  <c r="O143" i="1"/>
  <c r="F143" i="1"/>
  <c r="G143" i="1" s="1"/>
  <c r="O142" i="1"/>
  <c r="G142" i="1"/>
  <c r="F142" i="1"/>
  <c r="F149" i="1" s="1"/>
  <c r="I149" i="1" s="1"/>
  <c r="P141" i="1"/>
  <c r="O141" i="1"/>
  <c r="C140" i="1"/>
  <c r="P139" i="1"/>
  <c r="O139" i="1"/>
  <c r="G139" i="1"/>
  <c r="F139" i="1"/>
  <c r="P138" i="1"/>
  <c r="O138" i="1"/>
  <c r="G138" i="1"/>
  <c r="F138" i="1"/>
  <c r="O137" i="1"/>
  <c r="P137" i="1" s="1"/>
  <c r="F137" i="1"/>
  <c r="G137" i="1" s="1"/>
  <c r="O136" i="1"/>
  <c r="P136" i="1" s="1"/>
  <c r="G136" i="1"/>
  <c r="F136" i="1"/>
  <c r="P135" i="1"/>
  <c r="O135" i="1"/>
  <c r="F135" i="1"/>
  <c r="G135" i="1" s="1"/>
  <c r="O134" i="1"/>
  <c r="P134" i="1" s="1"/>
  <c r="G134" i="1"/>
  <c r="F134" i="1"/>
  <c r="O133" i="1"/>
  <c r="P133" i="1" s="1"/>
  <c r="F133" i="1"/>
  <c r="F140" i="1" s="1"/>
  <c r="I140" i="1" s="1"/>
  <c r="P132" i="1"/>
  <c r="O132" i="1"/>
  <c r="C131" i="1"/>
  <c r="C170" i="1" s="1"/>
  <c r="P130" i="1"/>
  <c r="O130" i="1"/>
  <c r="G130" i="1"/>
  <c r="F130" i="1"/>
  <c r="P129" i="1"/>
  <c r="O129" i="1"/>
  <c r="G129" i="1"/>
  <c r="F129" i="1"/>
  <c r="O128" i="1"/>
  <c r="P128" i="1" s="1"/>
  <c r="F128" i="1"/>
  <c r="G128" i="1" s="1"/>
  <c r="O127" i="1"/>
  <c r="P127" i="1" s="1"/>
  <c r="F127" i="1"/>
  <c r="G127" i="1" s="1"/>
  <c r="O126" i="1"/>
  <c r="P126" i="1" s="1"/>
  <c r="F126" i="1"/>
  <c r="G126" i="1" s="1"/>
  <c r="O125" i="1"/>
  <c r="P125" i="1" s="1"/>
  <c r="F125" i="1"/>
  <c r="G125" i="1" s="1"/>
  <c r="A125" i="1"/>
  <c r="A126" i="1" s="1"/>
  <c r="A127" i="1" s="1"/>
  <c r="A128" i="1" s="1"/>
  <c r="A129" i="1" s="1"/>
  <c r="A130" i="1" s="1"/>
  <c r="A133" i="1" s="1"/>
  <c r="A134" i="1" s="1"/>
  <c r="A135" i="1" s="1"/>
  <c r="A136" i="1" s="1"/>
  <c r="A137" i="1" s="1"/>
  <c r="A138" i="1" s="1"/>
  <c r="A139" i="1" s="1"/>
  <c r="A142" i="1" s="1"/>
  <c r="A143" i="1" s="1"/>
  <c r="A144" i="1" s="1"/>
  <c r="A145" i="1" s="1"/>
  <c r="A146" i="1" s="1"/>
  <c r="A147" i="1" s="1"/>
  <c r="A148" i="1" s="1"/>
  <c r="A151" i="1" s="1"/>
  <c r="A152" i="1" s="1"/>
  <c r="A153" i="1" s="1"/>
  <c r="A154" i="1" s="1"/>
  <c r="A155" i="1" s="1"/>
  <c r="A156" i="1" s="1"/>
  <c r="A157" i="1" s="1"/>
  <c r="P124" i="1"/>
  <c r="O124" i="1"/>
  <c r="F124" i="1"/>
  <c r="G124" i="1" s="1"/>
  <c r="O123" i="1"/>
  <c r="F107" i="1"/>
  <c r="F106" i="1"/>
  <c r="G106" i="1" s="1"/>
  <c r="F105" i="1"/>
  <c r="F104" i="1"/>
  <c r="F103" i="1"/>
  <c r="F102" i="1"/>
  <c r="G102" i="1" s="1"/>
  <c r="C112" i="1"/>
  <c r="P109" i="1"/>
  <c r="C109" i="1"/>
  <c r="P108" i="1"/>
  <c r="O108" i="1"/>
  <c r="G108" i="1"/>
  <c r="F108" i="1"/>
  <c r="P107" i="1"/>
  <c r="O107" i="1"/>
  <c r="G107" i="1"/>
  <c r="O106" i="1"/>
  <c r="P106" i="1" s="1"/>
  <c r="O105" i="1"/>
  <c r="P105" i="1" s="1"/>
  <c r="G105" i="1"/>
  <c r="O104" i="1"/>
  <c r="P104" i="1" s="1"/>
  <c r="G104" i="1"/>
  <c r="O103" i="1"/>
  <c r="P103" i="1" s="1"/>
  <c r="G103" i="1"/>
  <c r="P101" i="1"/>
  <c r="O101" i="1"/>
  <c r="P100" i="1"/>
  <c r="O100" i="1"/>
  <c r="C100" i="1"/>
  <c r="P99" i="1"/>
  <c r="O99" i="1"/>
  <c r="G99" i="1"/>
  <c r="F99" i="1"/>
  <c r="P98" i="1"/>
  <c r="O98" i="1"/>
  <c r="G98" i="1"/>
  <c r="F98" i="1"/>
  <c r="O97" i="1"/>
  <c r="P97" i="1" s="1"/>
  <c r="F97" i="1"/>
  <c r="G97" i="1" s="1"/>
  <c r="O96" i="1"/>
  <c r="P96" i="1" s="1"/>
  <c r="G96" i="1"/>
  <c r="F96" i="1"/>
  <c r="O95" i="1"/>
  <c r="P95" i="1" s="1"/>
  <c r="G95" i="1"/>
  <c r="F95" i="1"/>
  <c r="O94" i="1"/>
  <c r="P94" i="1" s="1"/>
  <c r="F94" i="1"/>
  <c r="G94" i="1" s="1"/>
  <c r="O93" i="1"/>
  <c r="P93" i="1" s="1"/>
  <c r="F93" i="1"/>
  <c r="G93" i="1" s="1"/>
  <c r="G100" i="1" s="1"/>
  <c r="P92" i="1"/>
  <c r="O92" i="1"/>
  <c r="C91" i="1"/>
  <c r="P90" i="1"/>
  <c r="O90" i="1"/>
  <c r="G90" i="1"/>
  <c r="F90" i="1"/>
  <c r="P89" i="1"/>
  <c r="O89" i="1"/>
  <c r="G89" i="1"/>
  <c r="F89" i="1"/>
  <c r="O88" i="1"/>
  <c r="P88" i="1" s="1"/>
  <c r="F88" i="1"/>
  <c r="G88" i="1" s="1"/>
  <c r="O87" i="1"/>
  <c r="P87" i="1" s="1"/>
  <c r="F87" i="1"/>
  <c r="O86" i="1"/>
  <c r="P86" i="1" s="1"/>
  <c r="G86" i="1"/>
  <c r="F86" i="1"/>
  <c r="O85" i="1"/>
  <c r="P85" i="1" s="1"/>
  <c r="F85" i="1"/>
  <c r="G85" i="1" s="1"/>
  <c r="O84" i="1"/>
  <c r="P84" i="1" s="1"/>
  <c r="F84" i="1"/>
  <c r="G84" i="1" s="1"/>
  <c r="P83" i="1"/>
  <c r="O83" i="1"/>
  <c r="C82" i="1"/>
  <c r="P81" i="1"/>
  <c r="O81" i="1"/>
  <c r="G81" i="1"/>
  <c r="F81" i="1"/>
  <c r="P80" i="1"/>
  <c r="O80" i="1"/>
  <c r="G80" i="1"/>
  <c r="F80" i="1"/>
  <c r="O79" i="1"/>
  <c r="P79" i="1" s="1"/>
  <c r="F79" i="1"/>
  <c r="G79" i="1" s="1"/>
  <c r="O78" i="1"/>
  <c r="P78" i="1" s="1"/>
  <c r="F78" i="1"/>
  <c r="G78" i="1" s="1"/>
  <c r="O77" i="1"/>
  <c r="P77" i="1" s="1"/>
  <c r="F77" i="1"/>
  <c r="G77" i="1" s="1"/>
  <c r="O76" i="1"/>
  <c r="P76" i="1" s="1"/>
  <c r="F76" i="1"/>
  <c r="G76" i="1" s="1"/>
  <c r="O75" i="1"/>
  <c r="P75" i="1" s="1"/>
  <c r="F75" i="1"/>
  <c r="P74" i="1"/>
  <c r="O74" i="1"/>
  <c r="C73" i="1"/>
  <c r="P72" i="1"/>
  <c r="O72" i="1"/>
  <c r="G72" i="1"/>
  <c r="F72" i="1"/>
  <c r="P71" i="1"/>
  <c r="O71" i="1"/>
  <c r="G71" i="1"/>
  <c r="F71" i="1"/>
  <c r="O70" i="1"/>
  <c r="P70" i="1" s="1"/>
  <c r="F70" i="1"/>
  <c r="G70" i="1" s="1"/>
  <c r="O69" i="1"/>
  <c r="P69" i="1" s="1"/>
  <c r="F69" i="1"/>
  <c r="G69" i="1" s="1"/>
  <c r="O68" i="1"/>
  <c r="P68" i="1" s="1"/>
  <c r="F68" i="1"/>
  <c r="G68" i="1" s="1"/>
  <c r="P67" i="1"/>
  <c r="O67" i="1"/>
  <c r="F67" i="1"/>
  <c r="G67" i="1" s="1"/>
  <c r="G73" i="1" s="1"/>
  <c r="A67" i="1"/>
  <c r="A68" i="1" s="1"/>
  <c r="A69" i="1" s="1"/>
  <c r="A70" i="1" s="1"/>
  <c r="A71" i="1" s="1"/>
  <c r="A72" i="1" s="1"/>
  <c r="A75" i="1" s="1"/>
  <c r="A76" i="1" s="1"/>
  <c r="A77" i="1" s="1"/>
  <c r="A78" i="1" s="1"/>
  <c r="A79" i="1" s="1"/>
  <c r="A80" i="1" s="1"/>
  <c r="A81" i="1" s="1"/>
  <c r="A84" i="1" s="1"/>
  <c r="A85" i="1" s="1"/>
  <c r="A86" i="1" s="1"/>
  <c r="A87" i="1" s="1"/>
  <c r="A88" i="1" s="1"/>
  <c r="A89" i="1" s="1"/>
  <c r="A90" i="1" s="1"/>
  <c r="A93" i="1" s="1"/>
  <c r="A94" i="1" s="1"/>
  <c r="A95" i="1" s="1"/>
  <c r="A96" i="1" s="1"/>
  <c r="A97" i="1" s="1"/>
  <c r="A98" i="1" s="1"/>
  <c r="A99" i="1" s="1"/>
  <c r="O66" i="1"/>
  <c r="G66" i="1"/>
  <c r="F66" i="1"/>
  <c r="F73" i="1" s="1"/>
  <c r="O65" i="1"/>
  <c r="F39" i="1"/>
  <c r="F38" i="1"/>
  <c r="F37" i="1"/>
  <c r="F36" i="1"/>
  <c r="F35" i="1"/>
  <c r="F30" i="1"/>
  <c r="F29" i="1"/>
  <c r="F28" i="1"/>
  <c r="F27" i="1"/>
  <c r="F26" i="1"/>
  <c r="F21" i="1"/>
  <c r="F20" i="1"/>
  <c r="F19" i="1"/>
  <c r="F18" i="1"/>
  <c r="F17" i="1"/>
  <c r="O39" i="1"/>
  <c r="P39" i="1" s="1"/>
  <c r="O38" i="1"/>
  <c r="P38" i="1" s="1"/>
  <c r="O37" i="1"/>
  <c r="P37" i="1" s="1"/>
  <c r="P36" i="1"/>
  <c r="O36" i="1"/>
  <c r="O35" i="1"/>
  <c r="P35" i="1" s="1"/>
  <c r="O30" i="1"/>
  <c r="P30" i="1" s="1"/>
  <c r="O29" i="1"/>
  <c r="P29" i="1" s="1"/>
  <c r="O28" i="1"/>
  <c r="P28" i="1" s="1"/>
  <c r="O27" i="1"/>
  <c r="P27" i="1" s="1"/>
  <c r="O26" i="1"/>
  <c r="P26" i="1" s="1"/>
  <c r="O21" i="1"/>
  <c r="P21" i="1" s="1"/>
  <c r="O20" i="1"/>
  <c r="P20" i="1" s="1"/>
  <c r="O19" i="1"/>
  <c r="P19" i="1" s="1"/>
  <c r="O18" i="1"/>
  <c r="P18" i="1" s="1"/>
  <c r="O17" i="1"/>
  <c r="P17" i="1" s="1"/>
  <c r="O12" i="1"/>
  <c r="P12" i="1" s="1"/>
  <c r="P11" i="1"/>
  <c r="O11" i="1"/>
  <c r="O10" i="1"/>
  <c r="P10" i="1" s="1"/>
  <c r="O9" i="1"/>
  <c r="P9" i="1" s="1"/>
  <c r="O8" i="1"/>
  <c r="P8" i="1" s="1"/>
  <c r="I770" i="1" l="1"/>
  <c r="H788" i="1"/>
  <c r="H761" i="1"/>
  <c r="J761" i="1"/>
  <c r="I761" i="1"/>
  <c r="J779" i="1"/>
  <c r="H779" i="1"/>
  <c r="H752" i="1"/>
  <c r="G791" i="1"/>
  <c r="P791" i="1" s="1"/>
  <c r="J752" i="1"/>
  <c r="F791" i="1"/>
  <c r="I752" i="1"/>
  <c r="I696" i="1"/>
  <c r="G735" i="1"/>
  <c r="H696" i="1"/>
  <c r="J696" i="1"/>
  <c r="P735" i="1"/>
  <c r="F735" i="1"/>
  <c r="I735" i="1"/>
  <c r="J714" i="1"/>
  <c r="J735" i="1" s="1"/>
  <c r="H714" i="1"/>
  <c r="H735" i="1" s="1"/>
  <c r="I658" i="1"/>
  <c r="I640" i="1"/>
  <c r="F679" i="1"/>
  <c r="J667" i="1"/>
  <c r="H667" i="1"/>
  <c r="I667" i="1"/>
  <c r="J676" i="1"/>
  <c r="H676" i="1"/>
  <c r="H658" i="1"/>
  <c r="J658" i="1"/>
  <c r="J649" i="1"/>
  <c r="H649" i="1"/>
  <c r="I649" i="1"/>
  <c r="J640" i="1"/>
  <c r="H640" i="1"/>
  <c r="G679" i="1"/>
  <c r="I611" i="1"/>
  <c r="I584" i="1"/>
  <c r="I623" i="1" s="1"/>
  <c r="F623" i="1"/>
  <c r="J584" i="1"/>
  <c r="H584" i="1"/>
  <c r="G623" i="1"/>
  <c r="P623" i="1" s="1"/>
  <c r="J602" i="1"/>
  <c r="H602" i="1"/>
  <c r="H593" i="1"/>
  <c r="J593" i="1"/>
  <c r="H611" i="1"/>
  <c r="J611" i="1"/>
  <c r="J564" i="1"/>
  <c r="H564" i="1"/>
  <c r="H555" i="1"/>
  <c r="J555" i="1"/>
  <c r="J528" i="1"/>
  <c r="H528" i="1"/>
  <c r="H567" i="1" s="1"/>
  <c r="G567" i="1"/>
  <c r="P567" i="1" s="1"/>
  <c r="I567" i="1"/>
  <c r="F567" i="1"/>
  <c r="H508" i="1"/>
  <c r="J508" i="1"/>
  <c r="I490" i="1"/>
  <c r="I511" i="1" s="1"/>
  <c r="F511" i="1"/>
  <c r="J472" i="1"/>
  <c r="H472" i="1"/>
  <c r="G511" i="1"/>
  <c r="P511" i="1" s="1"/>
  <c r="H481" i="1"/>
  <c r="J481" i="1"/>
  <c r="J490" i="1"/>
  <c r="H490" i="1"/>
  <c r="J499" i="1"/>
  <c r="H499" i="1"/>
  <c r="F455" i="1"/>
  <c r="I443" i="1"/>
  <c r="J443" i="1"/>
  <c r="H443" i="1"/>
  <c r="J434" i="1"/>
  <c r="H434" i="1"/>
  <c r="J416" i="1"/>
  <c r="H416" i="1"/>
  <c r="G455" i="1"/>
  <c r="P455" i="1"/>
  <c r="H425" i="1"/>
  <c r="J425" i="1"/>
  <c r="I416" i="1"/>
  <c r="F399" i="1"/>
  <c r="H396" i="1"/>
  <c r="H387" i="1"/>
  <c r="J387" i="1"/>
  <c r="I387" i="1"/>
  <c r="H360" i="1"/>
  <c r="H399" i="1" s="1"/>
  <c r="J360" i="1"/>
  <c r="J399" i="1" s="1"/>
  <c r="G399" i="1"/>
  <c r="P399" i="1" s="1"/>
  <c r="I360" i="1"/>
  <c r="J378" i="1"/>
  <c r="H378" i="1"/>
  <c r="F343" i="1"/>
  <c r="J331" i="1"/>
  <c r="H331" i="1"/>
  <c r="I343" i="1"/>
  <c r="G343" i="1"/>
  <c r="P343" i="1" s="1"/>
  <c r="J304" i="1"/>
  <c r="H304" i="1"/>
  <c r="J313" i="1"/>
  <c r="H313" i="1"/>
  <c r="H322" i="1"/>
  <c r="J322" i="1"/>
  <c r="I265" i="1"/>
  <c r="H274" i="1"/>
  <c r="H256" i="1"/>
  <c r="J256" i="1"/>
  <c r="J247" i="1"/>
  <c r="J286" i="1" s="1"/>
  <c r="G286" i="1"/>
  <c r="P286" i="1" s="1"/>
  <c r="H247" i="1"/>
  <c r="I247" i="1"/>
  <c r="I286" i="1" s="1"/>
  <c r="P289" i="1" s="1"/>
  <c r="F286" i="1"/>
  <c r="H265" i="1"/>
  <c r="J265" i="1"/>
  <c r="I256" i="1"/>
  <c r="J190" i="1"/>
  <c r="H190" i="1"/>
  <c r="G229" i="1"/>
  <c r="F229" i="1"/>
  <c r="P229" i="1"/>
  <c r="H208" i="1"/>
  <c r="J208" i="1"/>
  <c r="I190" i="1"/>
  <c r="I229" i="1" s="1"/>
  <c r="F131" i="1"/>
  <c r="G131" i="1"/>
  <c r="H131" i="1" s="1"/>
  <c r="O169" i="1"/>
  <c r="F91" i="1"/>
  <c r="F100" i="1"/>
  <c r="I100" i="1" s="1"/>
  <c r="F82" i="1"/>
  <c r="G75" i="1"/>
  <c r="O111" i="1"/>
  <c r="P169" i="1"/>
  <c r="P170" i="1" s="1"/>
  <c r="G149" i="1"/>
  <c r="G167" i="1"/>
  <c r="G158" i="1"/>
  <c r="F167" i="1"/>
  <c r="I167" i="1" s="1"/>
  <c r="F170" i="1"/>
  <c r="G133" i="1"/>
  <c r="G140" i="1" s="1"/>
  <c r="G109" i="1"/>
  <c r="H109" i="1" s="1"/>
  <c r="P111" i="1"/>
  <c r="F109" i="1"/>
  <c r="I109" i="1" s="1"/>
  <c r="I73" i="1"/>
  <c r="H73" i="1"/>
  <c r="J73" i="1"/>
  <c r="G91" i="1"/>
  <c r="G82" i="1"/>
  <c r="I82" i="1" s="1"/>
  <c r="J109" i="1"/>
  <c r="J100" i="1"/>
  <c r="H100" i="1"/>
  <c r="G87" i="1"/>
  <c r="A9" i="1"/>
  <c r="A10" i="1" s="1"/>
  <c r="A11" i="1" s="1"/>
  <c r="A12" i="1" s="1"/>
  <c r="A13" i="1" s="1"/>
  <c r="A14" i="1" s="1"/>
  <c r="A17" i="1" s="1"/>
  <c r="A18" i="1" s="1"/>
  <c r="A19" i="1" s="1"/>
  <c r="A20" i="1" s="1"/>
  <c r="A21" i="1" s="1"/>
  <c r="A22" i="1" s="1"/>
  <c r="A23" i="1" s="1"/>
  <c r="A26" i="1" s="1"/>
  <c r="A27" i="1" s="1"/>
  <c r="A28" i="1" s="1"/>
  <c r="A29" i="1" s="1"/>
  <c r="A30" i="1" s="1"/>
  <c r="A31" i="1" s="1"/>
  <c r="A32" i="1" s="1"/>
  <c r="A35" i="1" s="1"/>
  <c r="A36" i="1" s="1"/>
  <c r="A37" i="1" s="1"/>
  <c r="A38" i="1" s="1"/>
  <c r="A39" i="1" s="1"/>
  <c r="A40" i="1" s="1"/>
  <c r="A41" i="1" s="1"/>
  <c r="O13" i="1"/>
  <c r="P13" i="1"/>
  <c r="O14" i="1"/>
  <c r="P14" i="1"/>
  <c r="O16" i="1"/>
  <c r="P16" i="1"/>
  <c r="O22" i="1"/>
  <c r="P22" i="1"/>
  <c r="O23" i="1"/>
  <c r="P23" i="1"/>
  <c r="O25" i="1"/>
  <c r="P25" i="1"/>
  <c r="O31" i="1"/>
  <c r="P31" i="1"/>
  <c r="O32" i="1"/>
  <c r="P32" i="1"/>
  <c r="O34" i="1"/>
  <c r="P34" i="1"/>
  <c r="O40" i="1"/>
  <c r="P40" i="1"/>
  <c r="O41" i="1"/>
  <c r="P41" i="1"/>
  <c r="O42" i="1"/>
  <c r="P42" i="1"/>
  <c r="O43" i="1"/>
  <c r="P43" i="1"/>
  <c r="O44" i="1"/>
  <c r="O45" i="1"/>
  <c r="P45" i="1"/>
  <c r="O46" i="1"/>
  <c r="P46" i="1"/>
  <c r="O47" i="1"/>
  <c r="P47" i="1"/>
  <c r="O48" i="1"/>
  <c r="P48" i="1"/>
  <c r="O49" i="1"/>
  <c r="P49" i="1"/>
  <c r="O50" i="1"/>
  <c r="P50" i="1"/>
  <c r="F8" i="1"/>
  <c r="G8" i="1" s="1"/>
  <c r="G17" i="1"/>
  <c r="P51" i="1"/>
  <c r="C51" i="1"/>
  <c r="G50" i="1"/>
  <c r="F50" i="1"/>
  <c r="G49" i="1"/>
  <c r="G48" i="1"/>
  <c r="G47" i="1"/>
  <c r="G46" i="1"/>
  <c r="G45" i="1"/>
  <c r="C42" i="1"/>
  <c r="G41" i="1"/>
  <c r="F41" i="1"/>
  <c r="G40" i="1"/>
  <c r="F40" i="1"/>
  <c r="G39" i="1"/>
  <c r="G38" i="1"/>
  <c r="G37" i="1"/>
  <c r="G36" i="1"/>
  <c r="G35" i="1"/>
  <c r="C33" i="1"/>
  <c r="G32" i="1"/>
  <c r="F32" i="1"/>
  <c r="G31" i="1"/>
  <c r="F31" i="1"/>
  <c r="G30" i="1"/>
  <c r="G29" i="1"/>
  <c r="G28" i="1"/>
  <c r="G27" i="1"/>
  <c r="G26" i="1"/>
  <c r="C24" i="1"/>
  <c r="G23" i="1"/>
  <c r="F23" i="1"/>
  <c r="G22" i="1"/>
  <c r="F22" i="1"/>
  <c r="G21" i="1"/>
  <c r="G20" i="1"/>
  <c r="G19" i="1"/>
  <c r="G18" i="1"/>
  <c r="C15" i="1"/>
  <c r="G14" i="1"/>
  <c r="F14" i="1"/>
  <c r="G13" i="1"/>
  <c r="F13" i="1"/>
  <c r="F12" i="1"/>
  <c r="G12" i="1" s="1"/>
  <c r="F11" i="1"/>
  <c r="G11" i="1" s="1"/>
  <c r="F10" i="1"/>
  <c r="F9" i="1"/>
  <c r="G9" i="1" s="1"/>
  <c r="O7" i="1"/>
  <c r="P44" i="1"/>
  <c r="G44" i="1"/>
  <c r="J791" i="1" l="1"/>
  <c r="I791" i="1"/>
  <c r="H791" i="1"/>
  <c r="P738" i="1"/>
  <c r="I679" i="1"/>
  <c r="J679" i="1"/>
  <c r="H679" i="1"/>
  <c r="H623" i="1"/>
  <c r="J623" i="1"/>
  <c r="P626" i="1" s="1"/>
  <c r="J567" i="1"/>
  <c r="P570" i="1" s="1"/>
  <c r="H511" i="1"/>
  <c r="J511" i="1"/>
  <c r="P514" i="1" s="1"/>
  <c r="J455" i="1"/>
  <c r="I455" i="1"/>
  <c r="H455" i="1"/>
  <c r="I399" i="1"/>
  <c r="P402" i="1" s="1"/>
  <c r="H343" i="1"/>
  <c r="J343" i="1"/>
  <c r="P346" i="1" s="1"/>
  <c r="H286" i="1"/>
  <c r="H229" i="1"/>
  <c r="J229" i="1"/>
  <c r="P232" i="1" s="1"/>
  <c r="J131" i="1"/>
  <c r="I131" i="1"/>
  <c r="I170" i="1" s="1"/>
  <c r="I91" i="1"/>
  <c r="F112" i="1"/>
  <c r="J158" i="1"/>
  <c r="H158" i="1"/>
  <c r="J149" i="1"/>
  <c r="H149" i="1"/>
  <c r="J167" i="1"/>
  <c r="J170" i="1" s="1"/>
  <c r="H167" i="1"/>
  <c r="H140" i="1"/>
  <c r="J140" i="1"/>
  <c r="G170" i="1"/>
  <c r="I112" i="1"/>
  <c r="J82" i="1"/>
  <c r="H82" i="1"/>
  <c r="H91" i="1"/>
  <c r="J91" i="1"/>
  <c r="J112" i="1" s="1"/>
  <c r="G112" i="1"/>
  <c r="P112" i="1" s="1"/>
  <c r="G33" i="1"/>
  <c r="F51" i="1"/>
  <c r="I51" i="1" s="1"/>
  <c r="O53" i="1"/>
  <c r="F33" i="1"/>
  <c r="F24" i="1"/>
  <c r="F42" i="1"/>
  <c r="G42" i="1"/>
  <c r="G24" i="1"/>
  <c r="G51" i="1"/>
  <c r="C54" i="1"/>
  <c r="G10" i="1"/>
  <c r="G15" i="1" s="1"/>
  <c r="F15" i="1"/>
  <c r="P682" i="1" l="1"/>
  <c r="P458" i="1"/>
  <c r="P173" i="1"/>
  <c r="H112" i="1"/>
  <c r="P115" i="1"/>
  <c r="I33" i="1"/>
  <c r="H170" i="1"/>
  <c r="H33" i="1"/>
  <c r="J33" i="1"/>
  <c r="F54" i="1"/>
  <c r="I15" i="1"/>
  <c r="G54" i="1"/>
  <c r="J15" i="1"/>
  <c r="H15" i="1"/>
  <c r="J24" i="1"/>
  <c r="H24" i="1"/>
  <c r="J42" i="1"/>
  <c r="H42" i="1"/>
  <c r="I42" i="1"/>
  <c r="I24" i="1"/>
  <c r="J51" i="1"/>
  <c r="H51" i="1"/>
  <c r="I54" i="1" l="1"/>
  <c r="H54" i="1"/>
  <c r="J54" i="1"/>
</calcChain>
</file>

<file path=xl/sharedStrings.xml><?xml version="1.0" encoding="utf-8"?>
<sst xmlns="http://schemas.openxmlformats.org/spreadsheetml/2006/main" count="1257" uniqueCount="147">
  <si>
    <t xml:space="preserve">Nom: </t>
  </si>
  <si>
    <t xml:space="preserve">Période: </t>
  </si>
  <si>
    <t>Référence</t>
  </si>
  <si>
    <t>Analyse des horaires</t>
  </si>
  <si>
    <t>Temps
normal</t>
  </si>
  <si>
    <t>Heure d'arrivée</t>
  </si>
  <si>
    <t>Heure de départ</t>
  </si>
  <si>
    <r>
      <t>Temps
fait</t>
    </r>
    <r>
      <rPr>
        <sz val="8"/>
        <rFont val="Small Fonts"/>
        <family val="2"/>
      </rPr>
      <t/>
    </r>
  </si>
  <si>
    <t>Retenue
ou
HC / HS</t>
  </si>
  <si>
    <t>CSS</t>
  </si>
  <si>
    <t>HS 125%</t>
  </si>
  <si>
    <t>HS150%</t>
  </si>
  <si>
    <t>Commentaires</t>
  </si>
  <si>
    <t>残業時間調整</t>
    <rPh sb="0" eb="2">
      <t>ザンギョウ</t>
    </rPh>
    <rPh sb="2" eb="4">
      <t>ジカン</t>
    </rPh>
    <rPh sb="4" eb="6">
      <t>チョウセイ</t>
    </rPh>
    <phoneticPr fontId="4"/>
  </si>
  <si>
    <t>hh:mm</t>
  </si>
  <si>
    <t>hh,00</t>
  </si>
  <si>
    <t>実際に開始
した時間</t>
    <rPh sb="0" eb="2">
      <t>ジッサイ</t>
    </rPh>
    <rPh sb="3" eb="5">
      <t>カイシ</t>
    </rPh>
    <rPh sb="8" eb="10">
      <t>ジカン</t>
    </rPh>
    <phoneticPr fontId="4"/>
  </si>
  <si>
    <t>実際に終了
した時間</t>
    <rPh sb="0" eb="2">
      <t>ジッサイ</t>
    </rPh>
    <rPh sb="3" eb="5">
      <t>シュウリョウ</t>
    </rPh>
    <rPh sb="8" eb="10">
      <t>ジカン</t>
    </rPh>
    <phoneticPr fontId="4"/>
  </si>
  <si>
    <t>実時間</t>
    <rPh sb="0" eb="1">
      <t>ジツ</t>
    </rPh>
    <rPh sb="1" eb="3">
      <t>ジカン</t>
    </rPh>
    <phoneticPr fontId="4"/>
  </si>
  <si>
    <t>貯金</t>
    <rPh sb="0" eb="2">
      <t>チョキン</t>
    </rPh>
    <phoneticPr fontId="4"/>
  </si>
  <si>
    <t>Week 1</t>
  </si>
  <si>
    <t>←前月からの貯金を入れる</t>
    <rPh sb="1" eb="3">
      <t>ゼンゲツ</t>
    </rPh>
    <rPh sb="6" eb="8">
      <t>チョキン</t>
    </rPh>
    <rPh sb="9" eb="10">
      <t>イ</t>
    </rPh>
    <phoneticPr fontId="2"/>
  </si>
  <si>
    <t>Lundi</t>
  </si>
  <si>
    <t>Mardi</t>
  </si>
  <si>
    <t>Mercredi</t>
  </si>
  <si>
    <t>Jeudi</t>
  </si>
  <si>
    <t>Vendredi</t>
  </si>
  <si>
    <t>Samedi</t>
  </si>
  <si>
    <t>Dimanche</t>
  </si>
  <si>
    <t>Total</t>
  </si>
  <si>
    <t>Semaine 2</t>
  </si>
  <si>
    <t>Semaine 3</t>
  </si>
  <si>
    <t>Semaine 4</t>
  </si>
  <si>
    <t>Semaine 5</t>
  </si>
  <si>
    <t>Cumul</t>
  </si>
  <si>
    <t>Période</t>
  </si>
  <si>
    <t>今月までに残っているRTT</t>
    <rPh sb="0" eb="2">
      <t>コンゲツ</t>
    </rPh>
    <rPh sb="5" eb="6">
      <t>ノコ</t>
    </rPh>
    <phoneticPr fontId="2"/>
  </si>
  <si>
    <t>zone à compléter</t>
  </si>
  <si>
    <t>Total HS</t>
    <phoneticPr fontId="2"/>
  </si>
  <si>
    <t>TAMURA Yuki</t>
    <phoneticPr fontId="2"/>
  </si>
  <si>
    <t>JETRO</t>
    <phoneticPr fontId="2"/>
  </si>
  <si>
    <t>MITSUI</t>
    <phoneticPr fontId="2"/>
  </si>
  <si>
    <t>Tachi-s</t>
    <phoneticPr fontId="2"/>
  </si>
  <si>
    <t>Mitsui</t>
    <phoneticPr fontId="2"/>
  </si>
  <si>
    <t>10月ここまで</t>
    <rPh sb="2" eb="3">
      <t>ガツ</t>
    </rPh>
    <phoneticPr fontId="2"/>
  </si>
  <si>
    <t>Ferie</t>
    <phoneticPr fontId="2"/>
  </si>
  <si>
    <t>RTT</t>
    <phoneticPr fontId="2"/>
  </si>
  <si>
    <t>11月ここまで</t>
    <rPh sb="2" eb="3">
      <t>ガツ</t>
    </rPh>
    <phoneticPr fontId="2"/>
  </si>
  <si>
    <t>Clair</t>
    <phoneticPr fontId="2"/>
  </si>
  <si>
    <t>Mitsui, 45R</t>
    <phoneticPr fontId="2"/>
  </si>
  <si>
    <t>SI</t>
    <phoneticPr fontId="2"/>
  </si>
  <si>
    <t>Shindo</t>
    <phoneticPr fontId="2"/>
  </si>
  <si>
    <t>AM RTT</t>
    <phoneticPr fontId="2"/>
  </si>
  <si>
    <t>12月ここまで</t>
    <rPh sb="2" eb="3">
      <t>ガツ</t>
    </rPh>
    <phoneticPr fontId="2"/>
  </si>
  <si>
    <t>1h RTT</t>
    <phoneticPr fontId="2"/>
  </si>
  <si>
    <t>1月ここまで</t>
    <rPh sb="1" eb="2">
      <t>ガツ</t>
    </rPh>
    <phoneticPr fontId="2"/>
  </si>
  <si>
    <t>Heure de départ</t>
    <phoneticPr fontId="2"/>
  </si>
  <si>
    <t>Congé</t>
    <phoneticPr fontId="2"/>
  </si>
  <si>
    <t>Cogné</t>
    <phoneticPr fontId="2"/>
  </si>
  <si>
    <t>45R</t>
    <phoneticPr fontId="2"/>
  </si>
  <si>
    <t>JCB</t>
    <phoneticPr fontId="2"/>
  </si>
  <si>
    <t>2月ここまで</t>
    <rPh sb="1" eb="2">
      <t>ガツ</t>
    </rPh>
    <phoneticPr fontId="2"/>
  </si>
  <si>
    <t>CTA</t>
    <phoneticPr fontId="2"/>
  </si>
  <si>
    <t>三井</t>
    <rPh sb="0" eb="2">
      <t>ミツイ</t>
    </rPh>
    <phoneticPr fontId="2"/>
  </si>
  <si>
    <t>CLAIR</t>
    <phoneticPr fontId="2"/>
  </si>
  <si>
    <t>早退</t>
    <rPh sb="0" eb="2">
      <t>ソウタイ</t>
    </rPh>
    <phoneticPr fontId="2"/>
  </si>
  <si>
    <t>Tachi-s</t>
    <phoneticPr fontId="2"/>
  </si>
  <si>
    <t>Tachi-s KSTE</t>
    <phoneticPr fontId="2"/>
  </si>
  <si>
    <t>Tachi-s, 日本人学校</t>
    <rPh sb="9" eb="14">
      <t>ニホンジンガッコウ</t>
    </rPh>
    <phoneticPr fontId="2"/>
  </si>
  <si>
    <t>LG</t>
    <phoneticPr fontId="2"/>
  </si>
  <si>
    <t>Tachis、三井</t>
    <rPh sb="7" eb="9">
      <t>ミツイ</t>
    </rPh>
    <phoneticPr fontId="2"/>
  </si>
  <si>
    <t>CTA</t>
    <phoneticPr fontId="2"/>
  </si>
  <si>
    <t>4月ここまで</t>
    <rPh sb="1" eb="2">
      <t>ガツ</t>
    </rPh>
    <phoneticPr fontId="2"/>
  </si>
  <si>
    <t>Férié</t>
    <phoneticPr fontId="2"/>
  </si>
  <si>
    <t>Tachis</t>
    <phoneticPr fontId="2"/>
  </si>
  <si>
    <t>ICFJ</t>
    <phoneticPr fontId="2"/>
  </si>
  <si>
    <t>Mitsui Shindo</t>
    <phoneticPr fontId="2"/>
  </si>
  <si>
    <t>AM Congé</t>
    <phoneticPr fontId="2"/>
  </si>
  <si>
    <t>Ferié</t>
    <phoneticPr fontId="2"/>
  </si>
  <si>
    <t>4月ここまで</t>
    <rPh sb="1" eb="2">
      <t>ガツ</t>
    </rPh>
    <phoneticPr fontId="2"/>
  </si>
  <si>
    <t>Tachis</t>
    <phoneticPr fontId="2"/>
  </si>
  <si>
    <t>Mitsui</t>
    <phoneticPr fontId="2"/>
  </si>
  <si>
    <t>SI</t>
    <phoneticPr fontId="2"/>
  </si>
  <si>
    <t>Tachis, Mitsui</t>
    <phoneticPr fontId="2"/>
  </si>
  <si>
    <t>AM Congé</t>
    <phoneticPr fontId="2"/>
  </si>
  <si>
    <t>Mitsui</t>
    <phoneticPr fontId="2"/>
  </si>
  <si>
    <t>Shindo, KSTE</t>
    <phoneticPr fontId="2"/>
  </si>
  <si>
    <t>Kowa</t>
    <phoneticPr fontId="2"/>
  </si>
  <si>
    <t>Mitsui</t>
    <phoneticPr fontId="2"/>
  </si>
  <si>
    <t>SI</t>
    <phoneticPr fontId="2"/>
  </si>
  <si>
    <t>日本人学校</t>
    <rPh sb="0" eb="5">
      <t>ニホンジンガッコウ</t>
    </rPh>
    <phoneticPr fontId="2"/>
  </si>
  <si>
    <t>PM Conge</t>
    <phoneticPr fontId="2"/>
  </si>
  <si>
    <t>ここまで</t>
    <phoneticPr fontId="2"/>
  </si>
  <si>
    <t>Mitsui</t>
    <phoneticPr fontId="2"/>
  </si>
  <si>
    <t>Congés Exceptionnelles</t>
    <phoneticPr fontId="2"/>
  </si>
  <si>
    <t>*Congés Exceptionnelles/ motif décès de père</t>
    <phoneticPr fontId="2"/>
  </si>
  <si>
    <t>Congé</t>
    <phoneticPr fontId="2"/>
  </si>
  <si>
    <t>三井</t>
    <rPh sb="0" eb="2">
      <t>ミツイ</t>
    </rPh>
    <phoneticPr fontId="2"/>
  </si>
  <si>
    <t>日本人学校</t>
    <rPh sb="0" eb="5">
      <t>ニホンジンガッコウ</t>
    </rPh>
    <phoneticPr fontId="2"/>
  </si>
  <si>
    <t>45R</t>
    <phoneticPr fontId="2"/>
  </si>
  <si>
    <t>早退</t>
    <rPh sb="0" eb="2">
      <t>ソウタイ</t>
    </rPh>
    <phoneticPr fontId="2"/>
  </si>
  <si>
    <t>SI</t>
    <phoneticPr fontId="2"/>
  </si>
  <si>
    <t>Ferié</t>
    <phoneticPr fontId="2"/>
  </si>
  <si>
    <t>ここまで</t>
    <phoneticPr fontId="2"/>
  </si>
  <si>
    <t>ここまで</t>
    <phoneticPr fontId="2"/>
  </si>
  <si>
    <t>RTT</t>
    <phoneticPr fontId="2"/>
  </si>
  <si>
    <t>Mitsui</t>
    <phoneticPr fontId="2"/>
  </si>
  <si>
    <t>AM Congé</t>
    <phoneticPr fontId="2"/>
  </si>
  <si>
    <t>RTT 15分</t>
    <rPh sb="6" eb="7">
      <t>フン</t>
    </rPh>
    <phoneticPr fontId="2"/>
  </si>
  <si>
    <t>Ferie</t>
    <phoneticPr fontId="2"/>
  </si>
  <si>
    <t>45R</t>
    <phoneticPr fontId="2"/>
  </si>
  <si>
    <t>早退</t>
    <rPh sb="0" eb="2">
      <t>ソウタイ</t>
    </rPh>
    <phoneticPr fontId="2"/>
  </si>
  <si>
    <t>KSTE</t>
    <phoneticPr fontId="2"/>
  </si>
  <si>
    <t>Shindo</t>
    <phoneticPr fontId="2"/>
  </si>
  <si>
    <t>JCB</t>
    <phoneticPr fontId="2"/>
  </si>
  <si>
    <t>SI</t>
    <phoneticPr fontId="2"/>
  </si>
  <si>
    <t>Tachi-s</t>
    <phoneticPr fontId="2"/>
  </si>
  <si>
    <t>7月4週目の残業を反映</t>
    <rPh sb="1" eb="2">
      <t>ガツ</t>
    </rPh>
    <rPh sb="3" eb="5">
      <t>シュウメ</t>
    </rPh>
    <rPh sb="6" eb="8">
      <t>ザンギョウ</t>
    </rPh>
    <rPh sb="9" eb="11">
      <t>ハンエイ</t>
    </rPh>
    <phoneticPr fontId="2"/>
  </si>
  <si>
    <t>Shindo</t>
    <phoneticPr fontId="2"/>
  </si>
  <si>
    <t>Mitsui</t>
    <phoneticPr fontId="2"/>
  </si>
  <si>
    <t>Mitsui/Tachis</t>
    <phoneticPr fontId="2"/>
  </si>
  <si>
    <t>日本人学校</t>
    <rPh sb="0" eb="5">
      <t>ニホンジンガッコウ</t>
    </rPh>
    <phoneticPr fontId="2"/>
  </si>
  <si>
    <t>RTT</t>
    <phoneticPr fontId="2"/>
  </si>
  <si>
    <t>Tachi-s,JCB</t>
    <phoneticPr fontId="2"/>
  </si>
  <si>
    <t>Mitsdui</t>
    <phoneticPr fontId="2"/>
  </si>
  <si>
    <t>Tachi-s</t>
    <phoneticPr fontId="2"/>
  </si>
  <si>
    <t>8h30-12h30</t>
    <phoneticPr fontId="2"/>
  </si>
  <si>
    <t>ここまで</t>
    <phoneticPr fontId="2"/>
  </si>
  <si>
    <t>→9月22日</t>
    <rPh sb="2" eb="3">
      <t>ガツ</t>
    </rPh>
    <rPh sb="5" eb="6">
      <t>ニチ</t>
    </rPh>
    <phoneticPr fontId="2"/>
  </si>
  <si>
    <t>→9月23日</t>
    <rPh sb="2" eb="3">
      <t>ガツ</t>
    </rPh>
    <rPh sb="5" eb="6">
      <t>ニチ</t>
    </rPh>
    <phoneticPr fontId="2"/>
  </si>
  <si>
    <t>休日出勤</t>
    <rPh sb="0" eb="4">
      <t>キュウジツシュッキン</t>
    </rPh>
    <phoneticPr fontId="2"/>
  </si>
  <si>
    <t>9月1日分RTT</t>
    <rPh sb="1" eb="2">
      <t>ガツ</t>
    </rPh>
    <rPh sb="3" eb="4">
      <t>ニチ</t>
    </rPh>
    <rPh sb="4" eb="5">
      <t>ブン</t>
    </rPh>
    <phoneticPr fontId="2"/>
  </si>
  <si>
    <t>9月2日分休日出勤</t>
    <rPh sb="1" eb="2">
      <t>ガツ</t>
    </rPh>
    <rPh sb="3" eb="4">
      <t>ニチ</t>
    </rPh>
    <rPh sb="4" eb="5">
      <t>ブン</t>
    </rPh>
    <rPh sb="5" eb="9">
      <t>キュウジツシュッキン</t>
    </rPh>
    <phoneticPr fontId="2"/>
  </si>
  <si>
    <t>Mitsui</t>
    <phoneticPr fontId="2"/>
  </si>
  <si>
    <t>Congé</t>
    <phoneticPr fontId="2"/>
  </si>
  <si>
    <t>早退</t>
    <rPh sb="0" eb="2">
      <t>ソウタイ</t>
    </rPh>
    <phoneticPr fontId="2"/>
  </si>
  <si>
    <t>Tachi-s</t>
    <phoneticPr fontId="2"/>
  </si>
  <si>
    <t>日本人学校</t>
    <rPh sb="0" eb="5">
      <t>ニホンジンガッコウ</t>
    </rPh>
    <phoneticPr fontId="2"/>
  </si>
  <si>
    <t>Nexi</t>
    <phoneticPr fontId="2"/>
  </si>
  <si>
    <t>SI</t>
    <phoneticPr fontId="2"/>
  </si>
  <si>
    <t>JCB</t>
    <phoneticPr fontId="2"/>
  </si>
  <si>
    <t>ここまで</t>
    <phoneticPr fontId="2"/>
  </si>
  <si>
    <t>早退</t>
    <rPh sb="0" eb="2">
      <t>ソウタイ</t>
    </rPh>
    <phoneticPr fontId="2"/>
  </si>
  <si>
    <t>三井</t>
    <rPh sb="0" eb="2">
      <t>ミツイ</t>
    </rPh>
    <phoneticPr fontId="2"/>
  </si>
  <si>
    <t>SI</t>
    <phoneticPr fontId="2"/>
  </si>
  <si>
    <t>朝日放送</t>
    <rPh sb="0" eb="4">
      <t>アサヒホウソウ</t>
    </rPh>
    <phoneticPr fontId="2"/>
  </si>
  <si>
    <t>Ferie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</si>
</sst>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d/m"/>
    <numFmt numFmtId="177" formatCode="dd/mm/yy;@"/>
    <numFmt numFmtId="178" formatCode="[h]:mm"/>
    <numFmt numFmtId="179" formatCode="_-* #,##0.00\ _F_-;\-* #,##0.00\ _F_-;_-* &quot;-&quot;??\ _F_-;_-@_-"/>
  </numFmts>
  <fonts count="17" x14ac:knownFonts="1">
    <font>
      <sz val="10"/>
      <name val="Univers Condensed"/>
    </font>
    <font>
      <sz val="10"/>
      <name val="Univers Condensed"/>
      <family val="2"/>
    </font>
    <font>
      <sz val="6"/>
      <name val="ＭＳ Ｐゴシック"/>
      <family val="3"/>
      <charset val="128"/>
    </font>
    <font>
      <sz val="8"/>
      <name val="Small Fonts"/>
      <family val="2"/>
    </font>
    <font>
      <sz val="6"/>
      <name val="ＭＳ Ｐゴシック"/>
      <family val="2"/>
      <charset val="128"/>
      <scheme val="minor"/>
    </font>
    <font>
      <i/>
      <sz val="12"/>
      <name val="Meiryo UI"/>
      <family val="3"/>
      <charset val="128"/>
    </font>
    <font>
      <b/>
      <i/>
      <sz val="12"/>
      <name val="Meiryo UI"/>
      <family val="3"/>
      <charset val="128"/>
    </font>
    <font>
      <sz val="12"/>
      <name val="Meiryo UI"/>
      <family val="3"/>
      <charset val="128"/>
    </font>
    <font>
      <u/>
      <sz val="12"/>
      <name val="Meiryo UI"/>
      <family val="3"/>
      <charset val="128"/>
    </font>
    <font>
      <b/>
      <sz val="12"/>
      <name val="Meiryo UI"/>
      <family val="3"/>
      <charset val="128"/>
    </font>
    <font>
      <sz val="12"/>
      <color theme="1"/>
      <name val="Meiryo UI"/>
      <family val="3"/>
      <charset val="128"/>
    </font>
    <font>
      <b/>
      <sz val="12"/>
      <color theme="0"/>
      <name val="Meiryo UI"/>
      <family val="3"/>
      <charset val="128"/>
    </font>
    <font>
      <i/>
      <u/>
      <sz val="12"/>
      <name val="Meiryo UI"/>
      <family val="3"/>
      <charset val="128"/>
    </font>
    <font>
      <b/>
      <sz val="12"/>
      <color theme="3" tint="-0.249977111117893"/>
      <name val="Meiryo UI"/>
      <family val="3"/>
      <charset val="128"/>
    </font>
    <font>
      <sz val="12"/>
      <color theme="0"/>
      <name val="Meiryo UI"/>
      <family val="3"/>
      <charset val="128"/>
    </font>
    <font>
      <sz val="12"/>
      <color rgb="FFFF0000"/>
      <name val="Meiryo UI"/>
      <family val="3"/>
      <charset val="128"/>
    </font>
    <font>
      <sz val="12"/>
      <color rgb="FF0000FF"/>
      <name val="Meiryo UI"/>
      <family val="3"/>
      <charset val="128"/>
    </font>
  </fonts>
  <fills count="8">
    <fill>
      <patternFill patternType="none"/>
    </fill>
    <fill>
      <patternFill patternType="gray125"/>
    </fill>
    <fill>
      <patternFill patternType="solid">
        <fgColor theme="4" tint="0.59999389629810485"/>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rgb="FFFFFF00"/>
        <bgColor indexed="64"/>
      </patternFill>
    </fill>
  </fills>
  <borders count="2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medium">
        <color indexed="64"/>
      </left>
      <right style="medium">
        <color indexed="64"/>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2">
    <xf numFmtId="0" fontId="0" fillId="0" borderId="0"/>
    <xf numFmtId="179" fontId="1" fillId="0" borderId="0" applyFont="0" applyFill="0" applyBorder="0" applyAlignment="0" applyProtection="0"/>
  </cellStyleXfs>
  <cellXfs count="87">
    <xf numFmtId="0" fontId="0" fillId="0" borderId="0" xfId="0"/>
    <xf numFmtId="176" fontId="5" fillId="0" borderId="0" xfId="0" applyNumberFormat="1" applyFont="1" applyAlignment="1" applyProtection="1">
      <alignment vertical="center"/>
      <protection locked="0"/>
    </xf>
    <xf numFmtId="0" fontId="6" fillId="0" borderId="0" xfId="0" applyFont="1" applyAlignment="1" applyProtection="1">
      <alignment horizontal="left" vertical="center"/>
      <protection locked="0"/>
    </xf>
    <xf numFmtId="0" fontId="7" fillId="0" borderId="0" xfId="0" applyFont="1" applyAlignment="1">
      <alignment horizontal="center" vertical="center"/>
    </xf>
    <xf numFmtId="177" fontId="6" fillId="0" borderId="0" xfId="0" applyNumberFormat="1" applyFont="1" applyAlignment="1" applyProtection="1">
      <alignment horizontal="left" vertical="center"/>
      <protection locked="0"/>
    </xf>
    <xf numFmtId="0" fontId="7" fillId="0" borderId="0" xfId="0" applyFont="1" applyAlignment="1">
      <alignment vertical="center"/>
    </xf>
    <xf numFmtId="0" fontId="8" fillId="0" borderId="0" xfId="0" applyFont="1" applyAlignment="1">
      <alignment horizontal="left" vertical="center"/>
    </xf>
    <xf numFmtId="0" fontId="7" fillId="2" borderId="0" xfId="0" applyFont="1" applyFill="1" applyAlignment="1">
      <alignment vertical="center"/>
    </xf>
    <xf numFmtId="17" fontId="7" fillId="2" borderId="0" xfId="0" applyNumberFormat="1" applyFont="1" applyFill="1" applyAlignment="1">
      <alignment vertical="center"/>
    </xf>
    <xf numFmtId="176" fontId="8" fillId="0" borderId="0" xfId="0" applyNumberFormat="1" applyFont="1" applyAlignment="1" applyProtection="1">
      <alignment horizontal="left" vertical="center"/>
      <protection locked="0"/>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17" fontId="10" fillId="0" borderId="6" xfId="0" quotePrefix="1" applyNumberFormat="1" applyFont="1" applyBorder="1" applyAlignment="1" applyProtection="1">
      <alignment horizontal="right" vertical="center" wrapText="1"/>
      <protection locked="0"/>
    </xf>
    <xf numFmtId="9" fontId="7" fillId="0" borderId="0" xfId="0" applyNumberFormat="1" applyFont="1" applyAlignment="1">
      <alignment horizontal="center" vertical="center" wrapText="1"/>
    </xf>
    <xf numFmtId="0" fontId="7" fillId="0" borderId="9" xfId="0" applyFont="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178" fontId="10" fillId="3" borderId="12" xfId="0" applyNumberFormat="1" applyFont="1" applyFill="1" applyBorder="1" applyAlignment="1">
      <alignment horizontal="center" vertical="center"/>
    </xf>
    <xf numFmtId="176" fontId="5" fillId="0" borderId="13" xfId="0" applyNumberFormat="1" applyFont="1" applyBorder="1" applyAlignment="1" applyProtection="1">
      <alignment vertical="center"/>
      <protection locked="0"/>
    </xf>
    <xf numFmtId="0" fontId="6" fillId="0" borderId="14" xfId="0" applyFont="1" applyBorder="1" applyAlignment="1">
      <alignment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20" fontId="10" fillId="2" borderId="10" xfId="0" applyNumberFormat="1" applyFont="1" applyFill="1" applyBorder="1" applyAlignment="1" applyProtection="1">
      <alignment horizontal="center" vertical="center"/>
      <protection locked="0"/>
    </xf>
    <xf numFmtId="20" fontId="10" fillId="2" borderId="11" xfId="0" applyNumberFormat="1" applyFont="1" applyFill="1" applyBorder="1" applyAlignment="1" applyProtection="1">
      <alignment horizontal="center" vertical="center"/>
      <protection locked="0"/>
    </xf>
    <xf numFmtId="178" fontId="10" fillId="0" borderId="11" xfId="0" applyNumberFormat="1" applyFont="1" applyBorder="1" applyAlignment="1">
      <alignment horizontal="center" vertical="center"/>
    </xf>
    <xf numFmtId="179" fontId="11" fillId="4" borderId="12" xfId="0" applyNumberFormat="1" applyFont="1" applyFill="1" applyBorder="1" applyAlignment="1">
      <alignment horizontal="center" vertical="center"/>
    </xf>
    <xf numFmtId="176" fontId="5" fillId="0" borderId="4" xfId="0" applyNumberFormat="1" applyFont="1" applyBorder="1" applyAlignment="1" applyProtection="1">
      <alignment horizontal="right" vertical="center"/>
      <protection locked="0"/>
    </xf>
    <xf numFmtId="0" fontId="7" fillId="0" borderId="16" xfId="0" applyFont="1" applyBorder="1" applyAlignment="1">
      <alignment vertical="center"/>
    </xf>
    <xf numFmtId="178" fontId="5" fillId="5" borderId="4" xfId="0" applyNumberFormat="1" applyFont="1" applyFill="1" applyBorder="1" applyAlignment="1">
      <alignment horizontal="center" vertical="center"/>
    </xf>
    <xf numFmtId="178" fontId="5" fillId="2" borderId="0" xfId="0" applyNumberFormat="1" applyFont="1" applyFill="1" applyAlignment="1" applyProtection="1">
      <alignment horizontal="center" vertical="center"/>
      <protection locked="0"/>
    </xf>
    <xf numFmtId="179" fontId="7" fillId="0" borderId="0" xfId="1" applyFont="1" applyFill="1" applyBorder="1" applyAlignment="1" applyProtection="1">
      <alignment horizontal="center" vertical="center"/>
    </xf>
    <xf numFmtId="179" fontId="7" fillId="0" borderId="9" xfId="1" applyFont="1" applyFill="1" applyBorder="1" applyAlignment="1" applyProtection="1">
      <alignment horizontal="center" vertical="center"/>
    </xf>
    <xf numFmtId="179" fontId="7" fillId="0" borderId="11" xfId="1" applyFont="1" applyFill="1" applyBorder="1" applyAlignment="1" applyProtection="1">
      <alignment horizontal="center" vertical="center"/>
    </xf>
    <xf numFmtId="179" fontId="7" fillId="0" borderId="12" xfId="1" applyFont="1" applyFill="1" applyBorder="1" applyAlignment="1" applyProtection="1">
      <alignment horizontal="center" vertical="center"/>
    </xf>
    <xf numFmtId="176" fontId="5" fillId="0" borderId="4" xfId="0" applyNumberFormat="1" applyFont="1" applyBorder="1" applyAlignment="1" applyProtection="1">
      <alignment vertical="center"/>
      <protection locked="0"/>
    </xf>
    <xf numFmtId="0" fontId="7" fillId="0" borderId="17" xfId="0" applyFont="1" applyBorder="1" applyAlignment="1">
      <alignment vertical="center"/>
    </xf>
    <xf numFmtId="178" fontId="5" fillId="5" borderId="18" xfId="0" applyNumberFormat="1" applyFont="1" applyFill="1" applyBorder="1" applyAlignment="1">
      <alignment horizontal="center" vertical="center"/>
    </xf>
    <xf numFmtId="176" fontId="5" fillId="0" borderId="19" xfId="0" applyNumberFormat="1" applyFont="1" applyBorder="1" applyAlignment="1" applyProtection="1">
      <alignment horizontal="right" vertical="center"/>
      <protection locked="0"/>
    </xf>
    <xf numFmtId="0" fontId="6" fillId="0" borderId="20" xfId="0" applyFont="1" applyBorder="1" applyAlignment="1">
      <alignment vertical="center"/>
    </xf>
    <xf numFmtId="178" fontId="6" fillId="0" borderId="19" xfId="0" applyNumberFormat="1" applyFont="1" applyBorder="1" applyAlignment="1">
      <alignment horizontal="center" vertical="center"/>
    </xf>
    <xf numFmtId="178" fontId="6" fillId="0" borderId="21" xfId="0" applyNumberFormat="1" applyFont="1" applyBorder="1" applyAlignment="1">
      <alignment horizontal="center" vertical="center"/>
    </xf>
    <xf numFmtId="179" fontId="6" fillId="0" borderId="21" xfId="1" applyFont="1" applyFill="1" applyBorder="1" applyAlignment="1" applyProtection="1">
      <alignment horizontal="center" vertical="center"/>
    </xf>
    <xf numFmtId="179" fontId="6" fillId="0" borderId="22" xfId="1" applyFont="1" applyFill="1" applyBorder="1" applyAlignment="1" applyProtection="1">
      <alignment horizontal="center" vertical="center"/>
    </xf>
    <xf numFmtId="0" fontId="6" fillId="0" borderId="0" xfId="0" applyFont="1" applyAlignment="1">
      <alignment vertical="center"/>
    </xf>
    <xf numFmtId="178" fontId="6" fillId="2" borderId="21" xfId="0" applyNumberFormat="1" applyFont="1" applyFill="1" applyBorder="1" applyAlignment="1">
      <alignment horizontal="center" vertical="center"/>
    </xf>
    <xf numFmtId="178" fontId="5" fillId="2" borderId="10" xfId="0" applyNumberFormat="1" applyFont="1" applyFill="1" applyBorder="1" applyAlignment="1" applyProtection="1">
      <alignment horizontal="center" vertical="center"/>
      <protection locked="0"/>
    </xf>
    <xf numFmtId="178" fontId="5" fillId="2" borderId="11" xfId="0" applyNumberFormat="1" applyFont="1" applyFill="1" applyBorder="1" applyAlignment="1" applyProtection="1">
      <alignment horizontal="center" vertical="center"/>
      <protection locked="0"/>
    </xf>
    <xf numFmtId="178" fontId="10" fillId="0" borderId="12" xfId="0" applyNumberFormat="1" applyFont="1" applyBorder="1" applyAlignment="1">
      <alignment horizontal="center" vertical="center"/>
    </xf>
    <xf numFmtId="179" fontId="7" fillId="0" borderId="0" xfId="1" applyFont="1" applyFill="1" applyAlignment="1" applyProtection="1">
      <alignment horizontal="center" vertical="center"/>
    </xf>
    <xf numFmtId="179" fontId="7" fillId="0" borderId="23" xfId="1" applyFont="1" applyFill="1" applyBorder="1" applyAlignment="1" applyProtection="1">
      <alignment horizontal="center" vertical="center"/>
    </xf>
    <xf numFmtId="179" fontId="7" fillId="0" borderId="14" xfId="1" applyFont="1" applyFill="1" applyBorder="1" applyAlignment="1" applyProtection="1">
      <alignment horizontal="center" vertical="center"/>
    </xf>
    <xf numFmtId="179" fontId="12" fillId="0" borderId="14" xfId="1" applyFont="1" applyFill="1" applyBorder="1" applyAlignment="1" applyProtection="1">
      <alignment horizontal="center" vertical="center"/>
    </xf>
    <xf numFmtId="179" fontId="12" fillId="0" borderId="24" xfId="1" applyFont="1" applyFill="1" applyBorder="1" applyAlignment="1" applyProtection="1">
      <alignment horizontal="center" vertical="center"/>
    </xf>
    <xf numFmtId="179" fontId="10" fillId="0" borderId="11" xfId="0" applyNumberFormat="1" applyFont="1" applyBorder="1" applyAlignment="1">
      <alignment horizontal="center" vertical="center"/>
    </xf>
    <xf numFmtId="179" fontId="10" fillId="0" borderId="12" xfId="0" applyNumberFormat="1" applyFont="1" applyBorder="1" applyAlignment="1">
      <alignment horizontal="center" vertical="center"/>
    </xf>
    <xf numFmtId="176" fontId="5" fillId="0" borderId="19" xfId="0" applyNumberFormat="1" applyFont="1" applyBorder="1" applyAlignment="1" applyProtection="1">
      <alignment horizontal="centerContinuous" vertical="center"/>
      <protection locked="0"/>
    </xf>
    <xf numFmtId="0" fontId="6" fillId="0" borderId="20" xfId="0" applyFont="1" applyBorder="1" applyAlignment="1">
      <alignment horizontal="centerContinuous" vertical="center"/>
    </xf>
    <xf numFmtId="178" fontId="6" fillId="0" borderId="20" xfId="0" applyNumberFormat="1" applyFont="1" applyBorder="1" applyAlignment="1">
      <alignment horizontal="center" vertical="center"/>
    </xf>
    <xf numFmtId="179" fontId="6" fillId="0" borderId="20" xfId="1" applyFont="1" applyFill="1" applyBorder="1" applyAlignment="1" applyProtection="1">
      <alignment horizontal="center" vertical="center"/>
    </xf>
    <xf numFmtId="179" fontId="6" fillId="0" borderId="25" xfId="1" applyFont="1" applyFill="1" applyBorder="1" applyAlignment="1" applyProtection="1">
      <alignment horizontal="center" vertical="center"/>
    </xf>
    <xf numFmtId="179" fontId="13" fillId="0" borderId="28" xfId="0" applyNumberFormat="1" applyFont="1" applyBorder="1" applyAlignment="1">
      <alignment horizontal="center" vertical="center"/>
    </xf>
    <xf numFmtId="2" fontId="7" fillId="0" borderId="0" xfId="0" applyNumberFormat="1" applyFont="1" applyAlignment="1">
      <alignment horizontal="center" vertical="center"/>
    </xf>
    <xf numFmtId="0" fontId="11" fillId="6" borderId="0" xfId="0" applyFont="1" applyFill="1" applyAlignment="1">
      <alignment vertical="center"/>
    </xf>
    <xf numFmtId="0" fontId="11" fillId="6" borderId="0" xfId="0" applyFont="1" applyFill="1" applyAlignment="1">
      <alignment horizontal="right" vertical="center"/>
    </xf>
    <xf numFmtId="43" fontId="11" fillId="6" borderId="0" xfId="0" applyNumberFormat="1" applyFont="1" applyFill="1" applyAlignment="1">
      <alignment horizontal="right" vertical="center"/>
    </xf>
    <xf numFmtId="0" fontId="11" fillId="6" borderId="0" xfId="0" quotePrefix="1" applyFont="1" applyFill="1" applyAlignment="1">
      <alignment horizontal="right" vertical="center"/>
    </xf>
    <xf numFmtId="179" fontId="14" fillId="0" borderId="9" xfId="1" applyFont="1" applyFill="1" applyBorder="1" applyAlignment="1" applyProtection="1">
      <alignment horizontal="center" vertical="center"/>
    </xf>
    <xf numFmtId="179" fontId="7" fillId="0" borderId="0" xfId="1" applyFont="1" applyFill="1" applyBorder="1" applyAlignment="1" applyProtection="1">
      <alignment horizontal="left" vertical="center"/>
    </xf>
    <xf numFmtId="0" fontId="11" fillId="0" borderId="0" xfId="0" applyFont="1" applyAlignment="1">
      <alignment vertical="center"/>
    </xf>
    <xf numFmtId="179" fontId="15" fillId="0" borderId="0" xfId="1" applyFont="1" applyFill="1" applyBorder="1" applyAlignment="1" applyProtection="1">
      <alignment horizontal="center" vertical="center"/>
    </xf>
    <xf numFmtId="0" fontId="15" fillId="0" borderId="0" xfId="0" applyFont="1" applyAlignment="1">
      <alignment vertical="center"/>
    </xf>
    <xf numFmtId="0" fontId="16" fillId="7" borderId="0" xfId="0" applyFont="1" applyFill="1" applyAlignment="1">
      <alignment vertical="center"/>
    </xf>
    <xf numFmtId="20" fontId="16" fillId="2" borderId="10" xfId="0" applyNumberFormat="1" applyFont="1" applyFill="1" applyBorder="1" applyAlignment="1" applyProtection="1">
      <alignment horizontal="center" vertical="center"/>
      <protection locked="0"/>
    </xf>
    <xf numFmtId="20" fontId="16" fillId="2" borderId="11" xfId="0" applyNumberFormat="1" applyFont="1" applyFill="1" applyBorder="1" applyAlignment="1" applyProtection="1">
      <alignment horizontal="center" vertical="center"/>
      <protection locked="0"/>
    </xf>
    <xf numFmtId="179" fontId="16" fillId="0" borderId="11" xfId="1" applyFont="1" applyFill="1" applyBorder="1" applyAlignment="1" applyProtection="1">
      <alignment horizontal="center" vertical="center"/>
    </xf>
    <xf numFmtId="179" fontId="16" fillId="0" borderId="12" xfId="1" applyFont="1" applyFill="1" applyBorder="1" applyAlignment="1" applyProtection="1">
      <alignment horizontal="center" vertical="center"/>
    </xf>
    <xf numFmtId="0" fontId="16" fillId="0" borderId="0" xfId="0" applyFont="1" applyAlignment="1">
      <alignment vertical="center"/>
    </xf>
    <xf numFmtId="179" fontId="10" fillId="0" borderId="9" xfId="1" applyFont="1" applyFill="1" applyBorder="1" applyAlignment="1" applyProtection="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1" fillId="4" borderId="26" xfId="0" applyFont="1" applyFill="1" applyBorder="1" applyAlignment="1">
      <alignment horizontal="right" vertical="center"/>
    </xf>
    <xf numFmtId="0" fontId="11" fillId="4" borderId="27" xfId="0" applyFont="1" applyFill="1" applyBorder="1" applyAlignment="1">
      <alignment horizontal="right" vertical="center"/>
    </xf>
  </cellXfs>
  <cellStyles count="2">
    <cellStyle name="桁区切り [0.00]" xfId="1" builtinId="3"/>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S793"/>
  <sheetViews>
    <sheetView tabSelected="1" view="pageBreakPreview" topLeftCell="A754" zoomScale="70" zoomScaleNormal="85" zoomScaleSheetLayoutView="70" workbookViewId="0">
      <selection activeCell="E764" sqref="E764"/>
    </sheetView>
  </sheetViews>
  <sheetFormatPr defaultColWidth="11.5" defaultRowHeight="16.2" x14ac:dyDescent="0.25"/>
  <cols>
    <col min="1" max="1" width="14.5" style="1" customWidth="1"/>
    <col min="2" max="2" width="15.5" style="5" customWidth="1"/>
    <col min="3" max="5" width="15.5" style="3" customWidth="1"/>
    <col min="6" max="6" width="22" style="3" customWidth="1"/>
    <col min="7" max="7" width="21.5" style="3" customWidth="1"/>
    <col min="8" max="8" width="15.5" style="5" customWidth="1"/>
    <col min="9" max="9" width="21.375" style="5" customWidth="1"/>
    <col min="10" max="10" width="16.625" style="5" customWidth="1"/>
    <col min="11" max="11" width="47.5" style="3" customWidth="1"/>
    <col min="12" max="12" width="11.5" style="5"/>
    <col min="13" max="13" width="14.125" style="5" customWidth="1"/>
    <col min="14" max="14" width="15.625" style="5" customWidth="1"/>
    <col min="15" max="16" width="20.375" style="5" customWidth="1"/>
    <col min="17" max="16384" width="11.5" style="5"/>
  </cols>
  <sheetData>
    <row r="1" spans="1:17" ht="16.5" customHeight="1" x14ac:dyDescent="0.25">
      <c r="B1" s="2"/>
      <c r="G1" s="4"/>
      <c r="K1" s="4"/>
    </row>
    <row r="2" spans="1:17" x14ac:dyDescent="0.25">
      <c r="A2" s="6" t="s">
        <v>0</v>
      </c>
      <c r="B2" s="7" t="s">
        <v>39</v>
      </c>
      <c r="G2" s="6"/>
      <c r="I2" s="6" t="s">
        <v>1</v>
      </c>
      <c r="J2" s="8">
        <v>43373</v>
      </c>
      <c r="K2" s="4"/>
      <c r="N2" s="64"/>
      <c r="O2" s="67"/>
      <c r="P2" s="64"/>
    </row>
    <row r="3" spans="1:17" ht="16.8" thickBot="1" x14ac:dyDescent="0.3">
      <c r="A3" s="9" t="s">
        <v>2</v>
      </c>
      <c r="B3" s="3">
        <v>35</v>
      </c>
    </row>
    <row r="4" spans="1:17" ht="29.4" customHeight="1" x14ac:dyDescent="0.25">
      <c r="C4" s="80" t="s">
        <v>3</v>
      </c>
      <c r="D4" s="81"/>
      <c r="E4" s="81"/>
      <c r="F4" s="81"/>
      <c r="G4" s="81"/>
      <c r="H4" s="81"/>
      <c r="I4" s="81"/>
      <c r="J4" s="81"/>
      <c r="K4" s="82"/>
    </row>
    <row r="5" spans="1:17" ht="46.2" customHeight="1" x14ac:dyDescent="0.25">
      <c r="C5" s="10" t="s">
        <v>4</v>
      </c>
      <c r="D5" s="11" t="s">
        <v>5</v>
      </c>
      <c r="E5" s="11" t="s">
        <v>6</v>
      </c>
      <c r="F5" s="11" t="s">
        <v>7</v>
      </c>
      <c r="G5" s="11" t="s">
        <v>8</v>
      </c>
      <c r="H5" s="11" t="s">
        <v>9</v>
      </c>
      <c r="I5" s="11" t="s">
        <v>10</v>
      </c>
      <c r="J5" s="11" t="s">
        <v>11</v>
      </c>
      <c r="K5" s="12" t="s">
        <v>12</v>
      </c>
      <c r="M5" s="13"/>
      <c r="N5" s="83" t="s">
        <v>13</v>
      </c>
      <c r="O5" s="83"/>
      <c r="P5" s="84"/>
    </row>
    <row r="6" spans="1:17" ht="26.4" customHeight="1" thickBot="1" x14ac:dyDescent="0.3">
      <c r="C6" s="10" t="s">
        <v>14</v>
      </c>
      <c r="D6" s="11" t="s">
        <v>14</v>
      </c>
      <c r="E6" s="11" t="s">
        <v>14</v>
      </c>
      <c r="F6" s="11"/>
      <c r="G6" s="11" t="s">
        <v>15</v>
      </c>
      <c r="H6" s="11"/>
      <c r="I6" s="14">
        <v>0.25</v>
      </c>
      <c r="J6" s="14">
        <v>0.5</v>
      </c>
      <c r="K6" s="15"/>
      <c r="M6" s="16" t="s">
        <v>16</v>
      </c>
      <c r="N6" s="17" t="s">
        <v>17</v>
      </c>
      <c r="O6" s="17" t="s">
        <v>18</v>
      </c>
      <c r="P6" s="18" t="s">
        <v>19</v>
      </c>
    </row>
    <row r="7" spans="1:17" ht="19.95" customHeight="1" x14ac:dyDescent="0.25">
      <c r="A7" s="19" t="s">
        <v>20</v>
      </c>
      <c r="B7" s="20"/>
      <c r="C7" s="21"/>
      <c r="D7" s="22"/>
      <c r="E7" s="22"/>
      <c r="F7" s="22"/>
      <c r="G7" s="22"/>
      <c r="H7" s="22"/>
      <c r="I7" s="22"/>
      <c r="J7" s="22"/>
      <c r="K7" s="23"/>
      <c r="M7" s="24"/>
      <c r="N7" s="25"/>
      <c r="O7" s="26" t="str">
        <f>IF(M7="","",IF((N7-M7)&lt;TIME(4,0,0),(N7-M7),(N7-M7)-TIME(1,0,0)))</f>
        <v/>
      </c>
      <c r="P7" s="27">
        <v>64.75</v>
      </c>
      <c r="Q7" s="70" t="s">
        <v>21</v>
      </c>
    </row>
    <row r="8" spans="1:17" ht="19.95" customHeight="1" x14ac:dyDescent="0.25">
      <c r="A8" s="28">
        <v>43375</v>
      </c>
      <c r="B8" s="29" t="s">
        <v>22</v>
      </c>
      <c r="C8" s="30">
        <v>0.29166666666666669</v>
      </c>
      <c r="D8" s="31">
        <v>0.375</v>
      </c>
      <c r="E8" s="31">
        <v>0.75</v>
      </c>
      <c r="F8" s="32">
        <f>IF(D8="",0,ROUND((E8-D8)*24-1,2))</f>
        <v>8</v>
      </c>
      <c r="G8" s="32">
        <f t="shared" ref="G8:G14" si="0">IF(D8="",0,ROUND(F8-C8*24,2))</f>
        <v>1</v>
      </c>
      <c r="K8" s="33"/>
      <c r="M8" s="47">
        <v>0.38541666666666669</v>
      </c>
      <c r="N8" s="48">
        <v>0.72916666666666663</v>
      </c>
      <c r="O8" s="34">
        <f t="shared" ref="O8:O12" si="1">IF(M8="",0,ROUND((N8-M8)*24-1,2))</f>
        <v>7.25</v>
      </c>
      <c r="P8" s="35">
        <f t="shared" ref="P8:P12" si="2">IF(M8="",0,ROUND(O8-C8*24,2))</f>
        <v>0.25</v>
      </c>
      <c r="Q8" s="72" t="s">
        <v>43</v>
      </c>
    </row>
    <row r="9" spans="1:17" ht="19.95" customHeight="1" x14ac:dyDescent="0.25">
      <c r="A9" s="28">
        <f>+A8+1</f>
        <v>43376</v>
      </c>
      <c r="B9" s="29" t="s">
        <v>23</v>
      </c>
      <c r="C9" s="30">
        <v>0.29166666666666669</v>
      </c>
      <c r="D9" s="31">
        <v>0.375</v>
      </c>
      <c r="E9" s="31">
        <v>0.75</v>
      </c>
      <c r="F9" s="32">
        <f t="shared" ref="F9:F14" si="3">IF(D9="",0,ROUND((E9-D9)*24-1,2))</f>
        <v>8</v>
      </c>
      <c r="G9" s="32">
        <f t="shared" si="0"/>
        <v>1</v>
      </c>
      <c r="K9" s="33"/>
      <c r="M9" s="47">
        <v>0.375</v>
      </c>
      <c r="N9" s="48">
        <v>0.72916666666666663</v>
      </c>
      <c r="O9" s="34">
        <f t="shared" si="1"/>
        <v>7.5</v>
      </c>
      <c r="P9" s="35">
        <f t="shared" si="2"/>
        <v>0.5</v>
      </c>
      <c r="Q9" s="72" t="s">
        <v>43</v>
      </c>
    </row>
    <row r="10" spans="1:17" ht="19.95" customHeight="1" x14ac:dyDescent="0.25">
      <c r="A10" s="36">
        <f>+A9+1</f>
        <v>43377</v>
      </c>
      <c r="B10" s="29" t="s">
        <v>24</v>
      </c>
      <c r="C10" s="30">
        <v>0.29166666666666669</v>
      </c>
      <c r="D10" s="31">
        <v>0.375</v>
      </c>
      <c r="E10" s="31">
        <v>0.70833333333333337</v>
      </c>
      <c r="F10" s="32">
        <f t="shared" si="3"/>
        <v>7</v>
      </c>
      <c r="G10" s="32">
        <f t="shared" si="0"/>
        <v>0</v>
      </c>
      <c r="K10" s="33"/>
      <c r="M10" s="47">
        <v>0.375</v>
      </c>
      <c r="N10" s="48">
        <v>0.70833333333333337</v>
      </c>
      <c r="O10" s="34">
        <f t="shared" si="1"/>
        <v>7</v>
      </c>
      <c r="P10" s="35">
        <f t="shared" si="2"/>
        <v>0</v>
      </c>
    </row>
    <row r="11" spans="1:17" ht="19.95" customHeight="1" x14ac:dyDescent="0.25">
      <c r="A11" s="36">
        <f t="shared" ref="A11:A14" si="4">+A10+1</f>
        <v>43378</v>
      </c>
      <c r="B11" s="29" t="s">
        <v>25</v>
      </c>
      <c r="C11" s="30">
        <v>0.29166666666666669</v>
      </c>
      <c r="D11" s="31">
        <v>0.375</v>
      </c>
      <c r="E11" s="31">
        <v>0.70833333333333337</v>
      </c>
      <c r="F11" s="32">
        <f t="shared" si="3"/>
        <v>7</v>
      </c>
      <c r="G11" s="32">
        <f t="shared" si="0"/>
        <v>0</v>
      </c>
      <c r="K11" s="33"/>
      <c r="M11" s="47">
        <v>0.375</v>
      </c>
      <c r="N11" s="48">
        <v>0.70833333333333337</v>
      </c>
      <c r="O11" s="34">
        <f t="shared" si="1"/>
        <v>7</v>
      </c>
      <c r="P11" s="35">
        <f t="shared" si="2"/>
        <v>0</v>
      </c>
    </row>
    <row r="12" spans="1:17" ht="19.95" customHeight="1" x14ac:dyDescent="0.25">
      <c r="A12" s="36">
        <f t="shared" si="4"/>
        <v>43379</v>
      </c>
      <c r="B12" s="29" t="s">
        <v>26</v>
      </c>
      <c r="C12" s="30">
        <v>0.29166666666666669</v>
      </c>
      <c r="D12" s="31">
        <v>0.375</v>
      </c>
      <c r="E12" s="31">
        <v>0.70833333333333337</v>
      </c>
      <c r="F12" s="32">
        <f t="shared" si="3"/>
        <v>7</v>
      </c>
      <c r="G12" s="32">
        <f t="shared" si="0"/>
        <v>0</v>
      </c>
      <c r="K12" s="33"/>
      <c r="M12" s="47">
        <v>0.375</v>
      </c>
      <c r="N12" s="48">
        <v>0.70833333333333337</v>
      </c>
      <c r="O12" s="34">
        <f t="shared" si="1"/>
        <v>7</v>
      </c>
      <c r="P12" s="35">
        <f t="shared" si="2"/>
        <v>0</v>
      </c>
    </row>
    <row r="13" spans="1:17" ht="19.95" customHeight="1" x14ac:dyDescent="0.25">
      <c r="A13" s="36">
        <f t="shared" si="4"/>
        <v>43380</v>
      </c>
      <c r="B13" s="29" t="s">
        <v>27</v>
      </c>
      <c r="C13" s="30"/>
      <c r="D13" s="31"/>
      <c r="E13" s="31"/>
      <c r="F13" s="32">
        <f t="shared" si="3"/>
        <v>0</v>
      </c>
      <c r="G13" s="32">
        <f t="shared" si="0"/>
        <v>0</v>
      </c>
      <c r="K13" s="33"/>
      <c r="M13" s="47"/>
      <c r="N13" s="48"/>
      <c r="O13" s="34">
        <f t="shared" ref="O13:O50" si="5">IF(M13="",0,ROUND((N13-M13)*24-1,2))</f>
        <v>0</v>
      </c>
      <c r="P13" s="35">
        <f t="shared" ref="P13:P50" si="6">IF(M13="",0,ROUND(O13-C13*24,2))</f>
        <v>0</v>
      </c>
    </row>
    <row r="14" spans="1:17" ht="19.95" customHeight="1" x14ac:dyDescent="0.25">
      <c r="A14" s="36">
        <f t="shared" si="4"/>
        <v>43381</v>
      </c>
      <c r="B14" s="37" t="s">
        <v>28</v>
      </c>
      <c r="C14" s="38"/>
      <c r="D14" s="31"/>
      <c r="E14" s="31"/>
      <c r="F14" s="32">
        <f t="shared" si="3"/>
        <v>0</v>
      </c>
      <c r="G14" s="32">
        <f t="shared" si="0"/>
        <v>0</v>
      </c>
      <c r="H14" s="32"/>
      <c r="I14" s="32"/>
      <c r="J14" s="32"/>
      <c r="K14" s="33"/>
      <c r="M14" s="47"/>
      <c r="N14" s="48"/>
      <c r="O14" s="34">
        <f t="shared" si="5"/>
        <v>0</v>
      </c>
      <c r="P14" s="35">
        <f t="shared" si="6"/>
        <v>0</v>
      </c>
    </row>
    <row r="15" spans="1:17" s="45" customFormat="1" ht="19.95" customHeight="1" thickBot="1" x14ac:dyDescent="0.3">
      <c r="A15" s="39"/>
      <c r="B15" s="40" t="s">
        <v>29</v>
      </c>
      <c r="C15" s="41">
        <f>SUM(C8:C14)</f>
        <v>1.4583333333333335</v>
      </c>
      <c r="D15" s="42"/>
      <c r="E15" s="42"/>
      <c r="F15" s="43">
        <f>SUM(F8:F14)</f>
        <v>37</v>
      </c>
      <c r="G15" s="43">
        <f>SUM(G8:G14)</f>
        <v>2</v>
      </c>
      <c r="H15" s="43">
        <f>IF(G15&lt;0,G15,0)</f>
        <v>0</v>
      </c>
      <c r="I15" s="43">
        <f>IF(F15&gt;$B$3,IF(G15&lt;=8,G15,8),0)</f>
        <v>2</v>
      </c>
      <c r="J15" s="43">
        <f>IF(G15&gt;8,G15-8,0)</f>
        <v>0</v>
      </c>
      <c r="K15" s="44"/>
      <c r="M15" s="46"/>
      <c r="N15" s="46"/>
      <c r="O15" s="34"/>
      <c r="P15" s="35"/>
    </row>
    <row r="16" spans="1:17" ht="19.95" customHeight="1" x14ac:dyDescent="0.25">
      <c r="A16" s="19" t="s">
        <v>30</v>
      </c>
      <c r="B16" s="20"/>
      <c r="C16" s="21"/>
      <c r="D16" s="22"/>
      <c r="E16" s="22"/>
      <c r="F16" s="22"/>
      <c r="G16" s="22"/>
      <c r="K16" s="23"/>
      <c r="M16" s="24"/>
      <c r="N16" s="25"/>
      <c r="O16" s="34">
        <f t="shared" si="5"/>
        <v>0</v>
      </c>
      <c r="P16" s="35">
        <f t="shared" si="6"/>
        <v>0</v>
      </c>
    </row>
    <row r="17" spans="1:17" ht="19.95" customHeight="1" x14ac:dyDescent="0.25">
      <c r="A17" s="28">
        <f>A14+1</f>
        <v>43382</v>
      </c>
      <c r="B17" s="29" t="s">
        <v>22</v>
      </c>
      <c r="C17" s="30">
        <v>0.29166666666666669</v>
      </c>
      <c r="D17" s="31">
        <v>0.375</v>
      </c>
      <c r="E17" s="31">
        <v>0.75</v>
      </c>
      <c r="F17" s="32">
        <f>IF(D17="",0,ROUND((E17-D17)*24-1,2))</f>
        <v>8</v>
      </c>
      <c r="G17" s="32">
        <f t="shared" ref="G17:G23" si="7">IF(D17="",0,ROUND(F17-C17*24,2))</f>
        <v>1</v>
      </c>
      <c r="K17" s="33"/>
      <c r="M17" s="47">
        <v>0.375</v>
      </c>
      <c r="N17" s="48">
        <v>0.73958333333333337</v>
      </c>
      <c r="O17" s="34">
        <f t="shared" ref="O17:O21" si="8">IF(M17="",0,ROUND((N17-M17)*24-1,2))</f>
        <v>7.75</v>
      </c>
      <c r="P17" s="35">
        <f t="shared" ref="P17:P21" si="9">IF(M17="",0,ROUND(O17-C17*24,2))</f>
        <v>0.75</v>
      </c>
      <c r="Q17" s="71" t="s">
        <v>41</v>
      </c>
    </row>
    <row r="18" spans="1:17" ht="19.95" customHeight="1" x14ac:dyDescent="0.25">
      <c r="A18" s="28">
        <f>+A17+1</f>
        <v>43383</v>
      </c>
      <c r="B18" s="29" t="s">
        <v>23</v>
      </c>
      <c r="C18" s="30">
        <v>0.29166666666666669</v>
      </c>
      <c r="D18" s="31">
        <v>0.375</v>
      </c>
      <c r="E18" s="31">
        <v>0.75</v>
      </c>
      <c r="F18" s="32">
        <f t="shared" ref="F18:F21" si="10">IF(D18="",0,ROUND((E18-D18)*24-1,2))</f>
        <v>8</v>
      </c>
      <c r="G18" s="32">
        <f t="shared" si="7"/>
        <v>1</v>
      </c>
      <c r="K18" s="33"/>
      <c r="M18" s="47">
        <v>0.375</v>
      </c>
      <c r="N18" s="48">
        <v>0.70833333333333337</v>
      </c>
      <c r="O18" s="34">
        <f t="shared" si="8"/>
        <v>7</v>
      </c>
      <c r="P18" s="35">
        <f t="shared" si="9"/>
        <v>0</v>
      </c>
    </row>
    <row r="19" spans="1:17" ht="19.95" customHeight="1" x14ac:dyDescent="0.25">
      <c r="A19" s="36">
        <f>+A18+1</f>
        <v>43384</v>
      </c>
      <c r="B19" s="29" t="s">
        <v>24</v>
      </c>
      <c r="C19" s="30">
        <v>0.29166666666666669</v>
      </c>
      <c r="D19" s="31">
        <v>0.375</v>
      </c>
      <c r="E19" s="31">
        <v>0.72916666666666663</v>
      </c>
      <c r="F19" s="32">
        <f t="shared" si="10"/>
        <v>7.5</v>
      </c>
      <c r="G19" s="32">
        <f t="shared" si="7"/>
        <v>0.5</v>
      </c>
      <c r="K19" s="33"/>
      <c r="M19" s="47">
        <v>0.375</v>
      </c>
      <c r="N19" s="48">
        <v>0.70833333333333337</v>
      </c>
      <c r="O19" s="34">
        <f t="shared" si="8"/>
        <v>7</v>
      </c>
      <c r="P19" s="35">
        <f t="shared" si="9"/>
        <v>0</v>
      </c>
    </row>
    <row r="20" spans="1:17" ht="19.95" customHeight="1" x14ac:dyDescent="0.25">
      <c r="A20" s="36">
        <f t="shared" ref="A20:A23" si="11">+A19+1</f>
        <v>43385</v>
      </c>
      <c r="B20" s="29" t="s">
        <v>25</v>
      </c>
      <c r="C20" s="30">
        <v>0.29166666666666669</v>
      </c>
      <c r="D20" s="31">
        <v>0.375</v>
      </c>
      <c r="E20" s="31">
        <v>0.70833333333333337</v>
      </c>
      <c r="F20" s="32">
        <f t="shared" si="10"/>
        <v>7</v>
      </c>
      <c r="G20" s="32">
        <f t="shared" si="7"/>
        <v>0</v>
      </c>
      <c r="K20" s="33"/>
      <c r="M20" s="47">
        <v>0.375</v>
      </c>
      <c r="N20" s="48">
        <v>0.71875</v>
      </c>
      <c r="O20" s="34">
        <f t="shared" si="8"/>
        <v>7.25</v>
      </c>
      <c r="P20" s="35">
        <f t="shared" si="9"/>
        <v>0.25</v>
      </c>
      <c r="Q20" s="72" t="s">
        <v>42</v>
      </c>
    </row>
    <row r="21" spans="1:17" ht="19.95" customHeight="1" x14ac:dyDescent="0.25">
      <c r="A21" s="36">
        <f t="shared" si="11"/>
        <v>43386</v>
      </c>
      <c r="B21" s="29" t="s">
        <v>26</v>
      </c>
      <c r="C21" s="30">
        <v>0.29166666666666669</v>
      </c>
      <c r="D21" s="31">
        <v>0.375</v>
      </c>
      <c r="E21" s="31">
        <v>0.70833333333333337</v>
      </c>
      <c r="F21" s="32">
        <f t="shared" si="10"/>
        <v>7</v>
      </c>
      <c r="G21" s="32">
        <f t="shared" si="7"/>
        <v>0</v>
      </c>
      <c r="K21" s="33"/>
      <c r="M21" s="47">
        <v>0.375</v>
      </c>
      <c r="N21" s="48">
        <v>0.70833333333333337</v>
      </c>
      <c r="O21" s="34">
        <f t="shared" si="8"/>
        <v>7</v>
      </c>
      <c r="P21" s="35">
        <f t="shared" si="9"/>
        <v>0</v>
      </c>
    </row>
    <row r="22" spans="1:17" s="45" customFormat="1" ht="19.95" customHeight="1" x14ac:dyDescent="0.25">
      <c r="A22" s="36">
        <f t="shared" si="11"/>
        <v>43387</v>
      </c>
      <c r="B22" s="29" t="s">
        <v>27</v>
      </c>
      <c r="C22" s="30"/>
      <c r="D22" s="31"/>
      <c r="E22" s="31"/>
      <c r="F22" s="32">
        <f t="shared" ref="F22:F23" si="12">IF(D22="",0,ROUND((E22-D22)*24-1,2))</f>
        <v>0</v>
      </c>
      <c r="G22" s="32">
        <f t="shared" si="7"/>
        <v>0</v>
      </c>
      <c r="K22" s="33"/>
      <c r="M22" s="47"/>
      <c r="N22" s="48"/>
      <c r="O22" s="34">
        <f t="shared" si="5"/>
        <v>0</v>
      </c>
      <c r="P22" s="35">
        <f t="shared" si="6"/>
        <v>0</v>
      </c>
    </row>
    <row r="23" spans="1:17" ht="19.95" customHeight="1" x14ac:dyDescent="0.25">
      <c r="A23" s="36">
        <f t="shared" si="11"/>
        <v>43388</v>
      </c>
      <c r="B23" s="37" t="s">
        <v>28</v>
      </c>
      <c r="C23" s="38"/>
      <c r="D23" s="31"/>
      <c r="E23" s="31"/>
      <c r="F23" s="32">
        <f t="shared" si="12"/>
        <v>0</v>
      </c>
      <c r="G23" s="32">
        <f t="shared" si="7"/>
        <v>0</v>
      </c>
      <c r="H23" s="32"/>
      <c r="I23" s="32"/>
      <c r="J23" s="32"/>
      <c r="K23" s="33"/>
      <c r="M23" s="47"/>
      <c r="N23" s="48"/>
      <c r="O23" s="34">
        <f t="shared" si="5"/>
        <v>0</v>
      </c>
      <c r="P23" s="35">
        <f t="shared" si="6"/>
        <v>0</v>
      </c>
    </row>
    <row r="24" spans="1:17" ht="19.95" customHeight="1" thickBot="1" x14ac:dyDescent="0.3">
      <c r="A24" s="39"/>
      <c r="B24" s="40" t="s">
        <v>29</v>
      </c>
      <c r="C24" s="41">
        <f>SUM(C17:C23)</f>
        <v>1.4583333333333335</v>
      </c>
      <c r="D24" s="42"/>
      <c r="E24" s="42"/>
      <c r="F24" s="43">
        <f>SUM(F17:F23)</f>
        <v>37.5</v>
      </c>
      <c r="G24" s="43">
        <f>SUM(G17:G23)</f>
        <v>2.5</v>
      </c>
      <c r="H24" s="43">
        <f>IF(G24&lt;0,G24,0)</f>
        <v>0</v>
      </c>
      <c r="I24" s="43">
        <f>IF(F24&gt;$B$3,IF(G24&lt;=8,G24,8),0)</f>
        <v>2.5</v>
      </c>
      <c r="J24" s="43">
        <f>IF(G24&gt;8,G24-8,0)</f>
        <v>0</v>
      </c>
      <c r="K24" s="44"/>
      <c r="M24" s="46"/>
      <c r="N24" s="46"/>
      <c r="O24" s="34"/>
      <c r="P24" s="35"/>
    </row>
    <row r="25" spans="1:17" ht="19.95" customHeight="1" x14ac:dyDescent="0.25">
      <c r="A25" s="19" t="s">
        <v>31</v>
      </c>
      <c r="B25" s="20"/>
      <c r="C25" s="21"/>
      <c r="D25" s="22"/>
      <c r="E25" s="22"/>
      <c r="F25" s="22"/>
      <c r="G25" s="22"/>
      <c r="K25" s="23"/>
      <c r="M25" s="24"/>
      <c r="N25" s="25"/>
      <c r="O25" s="34">
        <f t="shared" si="5"/>
        <v>0</v>
      </c>
      <c r="P25" s="35">
        <f t="shared" si="6"/>
        <v>0</v>
      </c>
    </row>
    <row r="26" spans="1:17" ht="19.95" customHeight="1" x14ac:dyDescent="0.25">
      <c r="A26" s="28">
        <f>A23+1</f>
        <v>43389</v>
      </c>
      <c r="B26" s="29" t="s">
        <v>22</v>
      </c>
      <c r="C26" s="30">
        <v>0.29166666666666669</v>
      </c>
      <c r="D26" s="31">
        <v>0.375</v>
      </c>
      <c r="E26" s="31">
        <v>0.75</v>
      </c>
      <c r="F26" s="32">
        <f>IF(D26="",0,ROUND((E26-D26)*24-1,2))</f>
        <v>8</v>
      </c>
      <c r="G26" s="32">
        <f t="shared" ref="G26:G32" si="13">IF(D26="",0,ROUND(F26-C26*24,2))</f>
        <v>1</v>
      </c>
      <c r="K26" s="33"/>
      <c r="M26" s="47">
        <v>0.375</v>
      </c>
      <c r="N26" s="48">
        <v>0.73958333333333337</v>
      </c>
      <c r="O26" s="34">
        <f t="shared" ref="O26:O30" si="14">IF(M26="",0,ROUND((N26-M26)*24-1,2))</f>
        <v>7.75</v>
      </c>
      <c r="P26" s="35">
        <f t="shared" ref="P26:P30" si="15">IF(M26="",0,ROUND(O26-C26*24,2))</f>
        <v>0.75</v>
      </c>
      <c r="Q26" s="71" t="s">
        <v>41</v>
      </c>
    </row>
    <row r="27" spans="1:17" ht="19.95" customHeight="1" x14ac:dyDescent="0.25">
      <c r="A27" s="28">
        <f>+A26+1</f>
        <v>43390</v>
      </c>
      <c r="B27" s="29" t="s">
        <v>23</v>
      </c>
      <c r="C27" s="30">
        <v>0.29166666666666669</v>
      </c>
      <c r="D27" s="31">
        <v>0.375</v>
      </c>
      <c r="E27" s="31">
        <v>0.75</v>
      </c>
      <c r="F27" s="32">
        <f t="shared" ref="F27:F30" si="16">IF(D27="",0,ROUND((E27-D27)*24-1,2))</f>
        <v>8</v>
      </c>
      <c r="G27" s="32">
        <f t="shared" si="13"/>
        <v>1</v>
      </c>
      <c r="K27" s="33"/>
      <c r="M27" s="47">
        <v>0.375</v>
      </c>
      <c r="N27" s="48">
        <v>0.71875</v>
      </c>
      <c r="O27" s="34">
        <f t="shared" si="14"/>
        <v>7.25</v>
      </c>
      <c r="P27" s="35">
        <f t="shared" si="15"/>
        <v>0.25</v>
      </c>
      <c r="Q27" s="71" t="s">
        <v>41</v>
      </c>
    </row>
    <row r="28" spans="1:17" ht="19.95" customHeight="1" x14ac:dyDescent="0.25">
      <c r="A28" s="36">
        <f>+A27+1</f>
        <v>43391</v>
      </c>
      <c r="B28" s="29" t="s">
        <v>24</v>
      </c>
      <c r="C28" s="30">
        <v>0.29166666666666669</v>
      </c>
      <c r="D28" s="31">
        <v>0.375</v>
      </c>
      <c r="E28" s="31">
        <v>0.73958333333333337</v>
      </c>
      <c r="F28" s="32">
        <f t="shared" si="16"/>
        <v>7.75</v>
      </c>
      <c r="G28" s="32">
        <f t="shared" si="13"/>
        <v>0.75</v>
      </c>
      <c r="K28" s="33"/>
      <c r="M28" s="47">
        <v>0.375</v>
      </c>
      <c r="N28" s="48">
        <v>0.73958333333333337</v>
      </c>
      <c r="O28" s="34">
        <f t="shared" si="14"/>
        <v>7.75</v>
      </c>
      <c r="P28" s="35">
        <f t="shared" si="15"/>
        <v>0.75</v>
      </c>
      <c r="Q28" s="71" t="s">
        <v>40</v>
      </c>
    </row>
    <row r="29" spans="1:17" s="45" customFormat="1" ht="19.95" customHeight="1" x14ac:dyDescent="0.25">
      <c r="A29" s="36">
        <f t="shared" ref="A29:A32" si="17">+A28+1</f>
        <v>43392</v>
      </c>
      <c r="B29" s="29" t="s">
        <v>25</v>
      </c>
      <c r="C29" s="30">
        <v>0.29166666666666669</v>
      </c>
      <c r="D29" s="31">
        <v>0.375</v>
      </c>
      <c r="E29" s="31">
        <v>0.70833333333333337</v>
      </c>
      <c r="F29" s="32">
        <f t="shared" si="16"/>
        <v>7</v>
      </c>
      <c r="G29" s="32">
        <f t="shared" si="13"/>
        <v>0</v>
      </c>
      <c r="K29" s="33"/>
      <c r="M29" s="47">
        <v>0.375</v>
      </c>
      <c r="N29" s="48">
        <v>0.70833333333333337</v>
      </c>
      <c r="O29" s="34">
        <f t="shared" si="14"/>
        <v>7</v>
      </c>
      <c r="P29" s="35">
        <f t="shared" si="15"/>
        <v>0</v>
      </c>
      <c r="Q29" s="69"/>
    </row>
    <row r="30" spans="1:17" ht="19.95" customHeight="1" x14ac:dyDescent="0.25">
      <c r="A30" s="36">
        <f t="shared" si="17"/>
        <v>43393</v>
      </c>
      <c r="B30" s="29" t="s">
        <v>26</v>
      </c>
      <c r="C30" s="30">
        <v>0.29166666666666669</v>
      </c>
      <c r="D30" s="31">
        <v>0.375</v>
      </c>
      <c r="E30" s="31">
        <v>0.73958333333333337</v>
      </c>
      <c r="F30" s="32">
        <f t="shared" si="16"/>
        <v>7.75</v>
      </c>
      <c r="G30" s="32">
        <f t="shared" si="13"/>
        <v>0.75</v>
      </c>
      <c r="K30" s="33"/>
      <c r="M30" s="47">
        <v>0.375</v>
      </c>
      <c r="N30" s="48">
        <v>0.73958333333333337</v>
      </c>
      <c r="O30" s="34">
        <f t="shared" si="14"/>
        <v>7.75</v>
      </c>
      <c r="P30" s="35">
        <f t="shared" si="15"/>
        <v>0.75</v>
      </c>
      <c r="Q30" s="71" t="s">
        <v>41</v>
      </c>
    </row>
    <row r="31" spans="1:17" ht="19.95" customHeight="1" x14ac:dyDescent="0.25">
      <c r="A31" s="36">
        <f t="shared" si="17"/>
        <v>43394</v>
      </c>
      <c r="B31" s="29" t="s">
        <v>27</v>
      </c>
      <c r="C31" s="30"/>
      <c r="D31" s="31"/>
      <c r="E31" s="31"/>
      <c r="F31" s="32">
        <f t="shared" ref="F31:F32" si="18">IF(D31="",0,ROUND((E31-D31)*24-1,2))</f>
        <v>0</v>
      </c>
      <c r="G31" s="32">
        <f t="shared" si="13"/>
        <v>0</v>
      </c>
      <c r="K31" s="68"/>
      <c r="M31" s="47"/>
      <c r="N31" s="48"/>
      <c r="O31" s="34">
        <f t="shared" si="5"/>
        <v>0</v>
      </c>
      <c r="P31" s="35">
        <f t="shared" si="6"/>
        <v>0</v>
      </c>
      <c r="Q31" s="32"/>
    </row>
    <row r="32" spans="1:17" ht="19.95" customHeight="1" x14ac:dyDescent="0.25">
      <c r="A32" s="36">
        <f t="shared" si="17"/>
        <v>43395</v>
      </c>
      <c r="B32" s="37" t="s">
        <v>28</v>
      </c>
      <c r="C32" s="38"/>
      <c r="D32" s="31"/>
      <c r="E32" s="31"/>
      <c r="F32" s="32">
        <f t="shared" si="18"/>
        <v>0</v>
      </c>
      <c r="G32" s="32">
        <f t="shared" si="13"/>
        <v>0</v>
      </c>
      <c r="H32" s="32"/>
      <c r="I32" s="32"/>
      <c r="J32" s="32"/>
      <c r="K32" s="33"/>
      <c r="M32" s="47"/>
      <c r="N32" s="48"/>
      <c r="O32" s="34">
        <f t="shared" si="5"/>
        <v>0</v>
      </c>
      <c r="P32" s="35">
        <f t="shared" si="6"/>
        <v>0</v>
      </c>
    </row>
    <row r="33" spans="1:18" ht="19.95" customHeight="1" thickBot="1" x14ac:dyDescent="0.3">
      <c r="A33" s="39"/>
      <c r="B33" s="40" t="s">
        <v>29</v>
      </c>
      <c r="C33" s="41">
        <f>SUM(C26:C32)</f>
        <v>1.4583333333333335</v>
      </c>
      <c r="D33" s="42"/>
      <c r="E33" s="42"/>
      <c r="F33" s="43">
        <f>SUM(F26:F32)</f>
        <v>38.5</v>
      </c>
      <c r="G33" s="43">
        <f>SUM(G26:G32)</f>
        <v>3.5</v>
      </c>
      <c r="H33" s="43">
        <f>IF(G33&lt;0,G33,0)</f>
        <v>0</v>
      </c>
      <c r="I33" s="43">
        <f>IF(F33&gt;$B$3,IF(G33&lt;=8,G33,8),0)</f>
        <v>3.5</v>
      </c>
      <c r="J33" s="43">
        <f>IF(G33&gt;8,G33-8,0)</f>
        <v>0</v>
      </c>
      <c r="K33" s="44"/>
      <c r="M33" s="46"/>
      <c r="N33" s="46"/>
      <c r="O33" s="34"/>
      <c r="P33" s="35"/>
    </row>
    <row r="34" spans="1:18" ht="19.95" customHeight="1" x14ac:dyDescent="0.25">
      <c r="A34" s="19" t="s">
        <v>32</v>
      </c>
      <c r="B34" s="20"/>
      <c r="C34" s="21"/>
      <c r="D34" s="22"/>
      <c r="E34" s="22"/>
      <c r="F34" s="22"/>
      <c r="G34" s="22"/>
      <c r="K34" s="23"/>
      <c r="M34" s="24"/>
      <c r="N34" s="25"/>
      <c r="O34" s="34">
        <f t="shared" si="5"/>
        <v>0</v>
      </c>
      <c r="P34" s="35">
        <f t="shared" si="6"/>
        <v>0</v>
      </c>
    </row>
    <row r="35" spans="1:18" ht="19.95" customHeight="1" x14ac:dyDescent="0.25">
      <c r="A35" s="28">
        <f>A32+1</f>
        <v>43396</v>
      </c>
      <c r="B35" s="29" t="s">
        <v>22</v>
      </c>
      <c r="C35" s="30">
        <v>0.29166666666666669</v>
      </c>
      <c r="D35" s="31">
        <v>0.375</v>
      </c>
      <c r="E35" s="31">
        <v>0.75</v>
      </c>
      <c r="F35" s="32">
        <f>IF(D35="",0,ROUND((E35-D35)*24-1,2))</f>
        <v>8</v>
      </c>
      <c r="G35" s="32">
        <f t="shared" ref="G35:G41" si="19">IF(D35="",0,ROUND(F35-C35*24,2))</f>
        <v>1</v>
      </c>
      <c r="K35" s="33"/>
      <c r="M35" s="47">
        <v>0.375</v>
      </c>
      <c r="N35" s="48">
        <v>0.70833333333333337</v>
      </c>
      <c r="O35" s="34">
        <f t="shared" ref="O35:O39" si="20">IF(M35="",0,ROUND((N35-M35)*24-1,2))</f>
        <v>7</v>
      </c>
      <c r="P35" s="35">
        <f t="shared" ref="P35:P39" si="21">IF(M35="",0,ROUND(O35-C35*24,2))</f>
        <v>0</v>
      </c>
      <c r="Q35" s="32"/>
    </row>
    <row r="36" spans="1:18" s="45" customFormat="1" ht="19.95" customHeight="1" x14ac:dyDescent="0.25">
      <c r="A36" s="28">
        <f>+A35+1</f>
        <v>43397</v>
      </c>
      <c r="B36" s="29" t="s">
        <v>23</v>
      </c>
      <c r="C36" s="30">
        <v>0.29166666666666669</v>
      </c>
      <c r="D36" s="31">
        <v>0.375</v>
      </c>
      <c r="E36" s="31">
        <v>0.75</v>
      </c>
      <c r="F36" s="32">
        <f t="shared" ref="F36:F39" si="22">IF(D36="",0,ROUND((E36-D36)*24-1,2))</f>
        <v>8</v>
      </c>
      <c r="G36" s="32">
        <f t="shared" si="19"/>
        <v>1</v>
      </c>
      <c r="K36" s="33"/>
      <c r="M36" s="47">
        <v>0.375</v>
      </c>
      <c r="N36" s="48">
        <v>0.70833333333333337</v>
      </c>
      <c r="O36" s="34">
        <f t="shared" si="20"/>
        <v>7</v>
      </c>
      <c r="P36" s="35">
        <f t="shared" si="21"/>
        <v>0</v>
      </c>
      <c r="Q36" s="32"/>
      <c r="R36" s="32" t="s">
        <v>44</v>
      </c>
    </row>
    <row r="37" spans="1:18" ht="19.95" customHeight="1" x14ac:dyDescent="0.25">
      <c r="A37" s="36">
        <f>+A36+1</f>
        <v>43398</v>
      </c>
      <c r="B37" s="29" t="s">
        <v>24</v>
      </c>
      <c r="C37" s="30">
        <v>0.29166666666666669</v>
      </c>
      <c r="D37" s="31">
        <v>0.375</v>
      </c>
      <c r="E37" s="31">
        <v>0.70833333333333337</v>
      </c>
      <c r="F37" s="32">
        <f t="shared" si="22"/>
        <v>7</v>
      </c>
      <c r="G37" s="32">
        <f t="shared" si="19"/>
        <v>0</v>
      </c>
      <c r="K37" s="33"/>
      <c r="M37" s="47">
        <v>0.375</v>
      </c>
      <c r="N37" s="48">
        <v>0.70833333333333337</v>
      </c>
      <c r="O37" s="34">
        <f t="shared" si="20"/>
        <v>7</v>
      </c>
      <c r="P37" s="35">
        <f t="shared" si="21"/>
        <v>0</v>
      </c>
    </row>
    <row r="38" spans="1:18" ht="19.95" customHeight="1" x14ac:dyDescent="0.25">
      <c r="A38" s="36">
        <f t="shared" ref="A38:A41" si="23">+A37+1</f>
        <v>43399</v>
      </c>
      <c r="B38" s="29" t="s">
        <v>25</v>
      </c>
      <c r="C38" s="30">
        <v>0.29166666666666669</v>
      </c>
      <c r="D38" s="31">
        <v>0.375</v>
      </c>
      <c r="E38" s="31">
        <v>0.70833333333333337</v>
      </c>
      <c r="F38" s="32">
        <f t="shared" si="22"/>
        <v>7</v>
      </c>
      <c r="G38" s="32">
        <f t="shared" si="19"/>
        <v>0</v>
      </c>
      <c r="K38" s="33"/>
      <c r="M38" s="47">
        <v>0.375</v>
      </c>
      <c r="N38" s="48">
        <v>0.70833333333333337</v>
      </c>
      <c r="O38" s="34">
        <f t="shared" si="20"/>
        <v>7</v>
      </c>
      <c r="P38" s="35">
        <f t="shared" si="21"/>
        <v>0</v>
      </c>
    </row>
    <row r="39" spans="1:18" ht="19.95" customHeight="1" x14ac:dyDescent="0.25">
      <c r="A39" s="36">
        <f t="shared" si="23"/>
        <v>43400</v>
      </c>
      <c r="B39" s="29" t="s">
        <v>26</v>
      </c>
      <c r="C39" s="30">
        <v>0.29166666666666669</v>
      </c>
      <c r="D39" s="31">
        <v>0.375</v>
      </c>
      <c r="E39" s="31">
        <v>0.70833333333333337</v>
      </c>
      <c r="F39" s="32">
        <f t="shared" si="22"/>
        <v>7</v>
      </c>
      <c r="G39" s="32">
        <f t="shared" si="19"/>
        <v>0</v>
      </c>
      <c r="K39" s="33"/>
      <c r="M39" s="47">
        <v>0.375</v>
      </c>
      <c r="N39" s="48">
        <v>0.72916666666666663</v>
      </c>
      <c r="O39" s="34">
        <f t="shared" si="20"/>
        <v>7.5</v>
      </c>
      <c r="P39" s="35">
        <f t="shared" si="21"/>
        <v>0.5</v>
      </c>
      <c r="Q39" s="5" t="s">
        <v>43</v>
      </c>
    </row>
    <row r="40" spans="1:18" ht="19.95" customHeight="1" x14ac:dyDescent="0.25">
      <c r="A40" s="36">
        <f t="shared" si="23"/>
        <v>43401</v>
      </c>
      <c r="B40" s="29" t="s">
        <v>27</v>
      </c>
      <c r="C40" s="30"/>
      <c r="D40" s="31"/>
      <c r="E40" s="31"/>
      <c r="F40" s="32">
        <f t="shared" ref="F40:F41" si="24">IF(D40="",0,ROUND((E40-D40)*24-1,2))</f>
        <v>0</v>
      </c>
      <c r="G40" s="32">
        <f t="shared" si="19"/>
        <v>0</v>
      </c>
      <c r="K40" s="33"/>
      <c r="M40" s="47"/>
      <c r="N40" s="48"/>
      <c r="O40" s="34">
        <f t="shared" si="5"/>
        <v>0</v>
      </c>
      <c r="P40" s="35">
        <f t="shared" si="6"/>
        <v>0</v>
      </c>
    </row>
    <row r="41" spans="1:18" ht="19.95" customHeight="1" x14ac:dyDescent="0.25">
      <c r="A41" s="36">
        <f t="shared" si="23"/>
        <v>43402</v>
      </c>
      <c r="B41" s="37" t="s">
        <v>28</v>
      </c>
      <c r="C41" s="38"/>
      <c r="D41" s="31"/>
      <c r="E41" s="31"/>
      <c r="F41" s="32">
        <f t="shared" si="24"/>
        <v>0</v>
      </c>
      <c r="G41" s="32">
        <f t="shared" si="19"/>
        <v>0</v>
      </c>
      <c r="H41" s="32"/>
      <c r="I41" s="32"/>
      <c r="J41" s="32"/>
      <c r="K41" s="33"/>
      <c r="M41" s="24"/>
      <c r="N41" s="25"/>
      <c r="O41" s="34">
        <f t="shared" si="5"/>
        <v>0</v>
      </c>
      <c r="P41" s="35">
        <f t="shared" si="6"/>
        <v>0</v>
      </c>
    </row>
    <row r="42" spans="1:18" ht="19.95" customHeight="1" thickBot="1" x14ac:dyDescent="0.3">
      <c r="A42" s="39"/>
      <c r="B42" s="40" t="s">
        <v>29</v>
      </c>
      <c r="C42" s="41">
        <f>SUM(C35:C41)</f>
        <v>1.4583333333333335</v>
      </c>
      <c r="D42" s="42"/>
      <c r="E42" s="42"/>
      <c r="F42" s="43">
        <f>SUM(F35:F41)</f>
        <v>37</v>
      </c>
      <c r="G42" s="43">
        <f>SUM(G35:G41)</f>
        <v>2</v>
      </c>
      <c r="H42" s="43">
        <f>IF(G42&lt;0,G42,0)</f>
        <v>0</v>
      </c>
      <c r="I42" s="43">
        <f>IF(F42&gt;$B$3,IF(G42&lt;=8,G42,8),0)</f>
        <v>2</v>
      </c>
      <c r="J42" s="43">
        <f>IF(G42&gt;8,G42-8,0)</f>
        <v>0</v>
      </c>
      <c r="K42" s="44"/>
      <c r="M42" s="24"/>
      <c r="N42" s="25"/>
      <c r="O42" s="34">
        <f t="shared" si="5"/>
        <v>0</v>
      </c>
      <c r="P42" s="35">
        <f t="shared" si="6"/>
        <v>0</v>
      </c>
    </row>
    <row r="43" spans="1:18" s="45" customFormat="1" ht="20.100000000000001" customHeight="1" x14ac:dyDescent="0.25">
      <c r="A43" s="19" t="s">
        <v>33</v>
      </c>
      <c r="B43" s="20"/>
      <c r="C43" s="21"/>
      <c r="D43" s="22"/>
      <c r="E43" s="22"/>
      <c r="F43" s="22"/>
      <c r="G43" s="22"/>
      <c r="K43" s="23"/>
      <c r="M43" s="24"/>
      <c r="N43" s="25"/>
      <c r="O43" s="34">
        <f t="shared" si="5"/>
        <v>0</v>
      </c>
      <c r="P43" s="35">
        <f t="shared" si="6"/>
        <v>0</v>
      </c>
    </row>
    <row r="44" spans="1:18" ht="20.100000000000001" customHeight="1" x14ac:dyDescent="0.25">
      <c r="A44" s="28"/>
      <c r="B44" s="29" t="s">
        <v>22</v>
      </c>
      <c r="C44" s="30"/>
      <c r="D44" s="31"/>
      <c r="E44" s="31"/>
      <c r="F44" s="32"/>
      <c r="G44" s="32">
        <f t="shared" ref="G44:G50" si="25">IF(D44="",0,ROUND(F44-C44*24,2))</f>
        <v>0</v>
      </c>
      <c r="K44" s="33"/>
      <c r="M44" s="47"/>
      <c r="N44" s="48"/>
      <c r="O44" s="34">
        <f t="shared" si="5"/>
        <v>0</v>
      </c>
      <c r="P44" s="35">
        <f t="shared" si="6"/>
        <v>0</v>
      </c>
    </row>
    <row r="45" spans="1:18" ht="20.100000000000001" customHeight="1" x14ac:dyDescent="0.25">
      <c r="A45" s="28"/>
      <c r="B45" s="29" t="s">
        <v>23</v>
      </c>
      <c r="C45" s="30"/>
      <c r="D45" s="31"/>
      <c r="E45" s="31"/>
      <c r="F45" s="32"/>
      <c r="G45" s="32">
        <f t="shared" si="25"/>
        <v>0</v>
      </c>
      <c r="K45" s="33"/>
      <c r="M45" s="47"/>
      <c r="N45" s="48"/>
      <c r="O45" s="34">
        <f t="shared" si="5"/>
        <v>0</v>
      </c>
      <c r="P45" s="35">
        <f t="shared" si="6"/>
        <v>0</v>
      </c>
    </row>
    <row r="46" spans="1:18" s="45" customFormat="1" ht="20.100000000000001" customHeight="1" x14ac:dyDescent="0.25">
      <c r="A46" s="36"/>
      <c r="B46" s="29" t="s">
        <v>24</v>
      </c>
      <c r="C46" s="30"/>
      <c r="D46" s="31"/>
      <c r="E46" s="31"/>
      <c r="F46" s="32"/>
      <c r="G46" s="32">
        <f t="shared" si="25"/>
        <v>0</v>
      </c>
      <c r="K46" s="33"/>
      <c r="M46" s="47"/>
      <c r="N46" s="48"/>
      <c r="O46" s="34">
        <f t="shared" si="5"/>
        <v>0</v>
      </c>
      <c r="P46" s="35">
        <f t="shared" si="6"/>
        <v>0</v>
      </c>
    </row>
    <row r="47" spans="1:18" ht="20.100000000000001" customHeight="1" x14ac:dyDescent="0.25">
      <c r="A47" s="36"/>
      <c r="B47" s="29" t="s">
        <v>25</v>
      </c>
      <c r="C47" s="30"/>
      <c r="D47" s="31"/>
      <c r="E47" s="31"/>
      <c r="F47" s="32"/>
      <c r="G47" s="32">
        <f t="shared" si="25"/>
        <v>0</v>
      </c>
      <c r="K47" s="33"/>
      <c r="M47" s="47"/>
      <c r="N47" s="48"/>
      <c r="O47" s="34">
        <f t="shared" si="5"/>
        <v>0</v>
      </c>
      <c r="P47" s="35">
        <f t="shared" si="6"/>
        <v>0</v>
      </c>
    </row>
    <row r="48" spans="1:18" ht="20.100000000000001" customHeight="1" x14ac:dyDescent="0.25">
      <c r="A48" s="36"/>
      <c r="B48" s="29" t="s">
        <v>26</v>
      </c>
      <c r="C48" s="30"/>
      <c r="D48" s="31"/>
      <c r="E48" s="31"/>
      <c r="F48" s="32"/>
      <c r="G48" s="32">
        <f t="shared" si="25"/>
        <v>0</v>
      </c>
      <c r="K48" s="33"/>
      <c r="M48" s="47"/>
      <c r="N48" s="48"/>
      <c r="O48" s="34">
        <f t="shared" si="5"/>
        <v>0</v>
      </c>
      <c r="P48" s="35">
        <f t="shared" si="6"/>
        <v>0</v>
      </c>
    </row>
    <row r="49" spans="1:16" ht="20.100000000000001" customHeight="1" x14ac:dyDescent="0.25">
      <c r="A49" s="36"/>
      <c r="B49" s="29" t="s">
        <v>27</v>
      </c>
      <c r="C49" s="30"/>
      <c r="D49" s="31"/>
      <c r="E49" s="31"/>
      <c r="F49" s="32"/>
      <c r="G49" s="32">
        <f t="shared" si="25"/>
        <v>0</v>
      </c>
      <c r="K49" s="33"/>
      <c r="M49" s="24"/>
      <c r="N49" s="25"/>
      <c r="O49" s="34">
        <f t="shared" si="5"/>
        <v>0</v>
      </c>
      <c r="P49" s="35">
        <f t="shared" si="6"/>
        <v>0</v>
      </c>
    </row>
    <row r="50" spans="1:16" ht="20.100000000000001" customHeight="1" x14ac:dyDescent="0.25">
      <c r="A50" s="36"/>
      <c r="B50" s="37" t="s">
        <v>28</v>
      </c>
      <c r="C50" s="38"/>
      <c r="D50" s="31"/>
      <c r="E50" s="31"/>
      <c r="F50" s="32">
        <f t="shared" ref="F50" si="26">IF(D50="",0,ROUND((E50-D50)*24-1,2))</f>
        <v>0</v>
      </c>
      <c r="G50" s="32">
        <f t="shared" si="25"/>
        <v>0</v>
      </c>
      <c r="H50" s="32"/>
      <c r="I50" s="32"/>
      <c r="J50" s="32"/>
      <c r="K50" s="33"/>
      <c r="M50" s="24"/>
      <c r="N50" s="25"/>
      <c r="O50" s="34">
        <f t="shared" si="5"/>
        <v>0</v>
      </c>
      <c r="P50" s="35">
        <f t="shared" si="6"/>
        <v>0</v>
      </c>
    </row>
    <row r="51" spans="1:16" ht="20.100000000000001" customHeight="1" thickBot="1" x14ac:dyDescent="0.3">
      <c r="A51" s="39"/>
      <c r="B51" s="40" t="s">
        <v>29</v>
      </c>
      <c r="C51" s="41">
        <f>SUM(C44:C50)</f>
        <v>0</v>
      </c>
      <c r="D51" s="42"/>
      <c r="E51" s="42"/>
      <c r="F51" s="43">
        <f>SUM(F44:F50)</f>
        <v>0</v>
      </c>
      <c r="G51" s="43">
        <f>SUM(G44:G50)</f>
        <v>0</v>
      </c>
      <c r="H51" s="43">
        <f>IF(G51&lt;0,G51,0)</f>
        <v>0</v>
      </c>
      <c r="I51" s="43">
        <f>IF(F51&gt;$B$3,IF(G51&lt;=8,G51,8),0)</f>
        <v>0</v>
      </c>
      <c r="J51" s="43">
        <f>IF(G51&gt;8,G51-8,0)</f>
        <v>0</v>
      </c>
      <c r="K51" s="44"/>
      <c r="M51" s="24"/>
      <c r="N51" s="25"/>
      <c r="O51" s="26"/>
      <c r="P51" s="49" t="str">
        <f t="shared" ref="P51" si="27">IF(K51="RTT",-"7:0:0",IF(O51="","",O51-TIMEVALUE("7:00")+10^-10))</f>
        <v/>
      </c>
    </row>
    <row r="52" spans="1:16" ht="22.5" customHeight="1" thickBot="1" x14ac:dyDescent="0.3">
      <c r="F52" s="50"/>
      <c r="G52" s="50"/>
      <c r="K52" s="51"/>
      <c r="M52" s="24"/>
      <c r="N52" s="25"/>
      <c r="O52" s="26"/>
      <c r="P52" s="49"/>
    </row>
    <row r="53" spans="1:16" ht="21.75" customHeight="1" x14ac:dyDescent="0.25">
      <c r="A53" s="19" t="s">
        <v>34</v>
      </c>
      <c r="B53" s="20"/>
      <c r="C53" s="21"/>
      <c r="D53" s="22"/>
      <c r="E53" s="22"/>
      <c r="F53" s="52"/>
      <c r="G53" s="53"/>
      <c r="H53" s="53"/>
      <c r="I53" s="53"/>
      <c r="J53" s="53"/>
      <c r="K53" s="54"/>
      <c r="M53" s="24"/>
      <c r="N53" s="25"/>
      <c r="O53" s="55">
        <f>SUM(O7:O52)</f>
        <v>144.75</v>
      </c>
      <c r="P53" s="56">
        <f>SUM(P7:P52)</f>
        <v>69.5</v>
      </c>
    </row>
    <row r="54" spans="1:16" ht="16.8" thickBot="1" x14ac:dyDescent="0.3">
      <c r="A54" s="57"/>
      <c r="B54" s="58" t="s">
        <v>35</v>
      </c>
      <c r="C54" s="41">
        <f>+C15+C24+C33+C42+C51</f>
        <v>5.8333333333333339</v>
      </c>
      <c r="D54" s="59"/>
      <c r="E54" s="59"/>
      <c r="F54" s="60">
        <f>+F15+F24+F33+F42+F51</f>
        <v>150</v>
      </c>
      <c r="G54" s="60">
        <f>+G15+G24+G33+G42+G51</f>
        <v>10</v>
      </c>
      <c r="H54" s="60">
        <f>+H15+H24+H33+H42+H51</f>
        <v>0</v>
      </c>
      <c r="I54" s="60">
        <f>+I15+I24+I33+I42+I51</f>
        <v>10</v>
      </c>
      <c r="J54" s="60">
        <f>+J15+J24+J33+J42+J51</f>
        <v>0</v>
      </c>
      <c r="K54" s="61"/>
      <c r="M54" s="85" t="s">
        <v>36</v>
      </c>
      <c r="N54" s="86"/>
      <c r="O54" s="86"/>
      <c r="P54" s="62">
        <f>P53-G54</f>
        <v>59.5</v>
      </c>
    </row>
    <row r="55" spans="1:16" x14ac:dyDescent="0.25">
      <c r="G55" s="63"/>
      <c r="K55" s="63"/>
    </row>
    <row r="56" spans="1:16" x14ac:dyDescent="0.25">
      <c r="F56" s="50"/>
      <c r="O56" s="65"/>
      <c r="P56" s="64"/>
    </row>
    <row r="57" spans="1:16" x14ac:dyDescent="0.25">
      <c r="A57" s="7" t="s">
        <v>37</v>
      </c>
      <c r="O57" s="65" t="s">
        <v>38</v>
      </c>
      <c r="P57" s="66">
        <f>I54+J54</f>
        <v>10</v>
      </c>
    </row>
    <row r="58" spans="1:16" x14ac:dyDescent="0.25">
      <c r="F58" s="50"/>
    </row>
    <row r="59" spans="1:16" ht="16.5" customHeight="1" x14ac:dyDescent="0.25">
      <c r="B59" s="2"/>
      <c r="G59" s="4"/>
      <c r="K59" s="4"/>
    </row>
    <row r="60" spans="1:16" x14ac:dyDescent="0.25">
      <c r="A60" s="6" t="s">
        <v>0</v>
      </c>
      <c r="B60" s="7"/>
      <c r="G60" s="6"/>
      <c r="I60" s="6" t="s">
        <v>1</v>
      </c>
      <c r="J60" s="8">
        <v>43404</v>
      </c>
      <c r="K60" s="4"/>
      <c r="N60" s="64"/>
      <c r="O60" s="67"/>
      <c r="P60" s="64"/>
    </row>
    <row r="61" spans="1:16" ht="16.8" thickBot="1" x14ac:dyDescent="0.3">
      <c r="A61" s="9" t="s">
        <v>2</v>
      </c>
      <c r="B61" s="3">
        <v>35</v>
      </c>
    </row>
    <row r="62" spans="1:16" x14ac:dyDescent="0.25">
      <c r="C62" s="80" t="s">
        <v>3</v>
      </c>
      <c r="D62" s="81"/>
      <c r="E62" s="81"/>
      <c r="F62" s="81"/>
      <c r="G62" s="81"/>
      <c r="H62" s="81"/>
      <c r="I62" s="81"/>
      <c r="J62" s="81"/>
      <c r="K62" s="82"/>
    </row>
    <row r="63" spans="1:16" ht="48.6" x14ac:dyDescent="0.25">
      <c r="C63" s="10" t="s">
        <v>4</v>
      </c>
      <c r="D63" s="11" t="s">
        <v>5</v>
      </c>
      <c r="E63" s="11" t="s">
        <v>6</v>
      </c>
      <c r="F63" s="11" t="s">
        <v>7</v>
      </c>
      <c r="G63" s="11" t="s">
        <v>8</v>
      </c>
      <c r="H63" s="11" t="s">
        <v>9</v>
      </c>
      <c r="I63" s="11" t="s">
        <v>10</v>
      </c>
      <c r="J63" s="11" t="s">
        <v>11</v>
      </c>
      <c r="K63" s="12" t="s">
        <v>12</v>
      </c>
      <c r="M63" s="13"/>
      <c r="N63" s="83" t="s">
        <v>13</v>
      </c>
      <c r="O63" s="83"/>
      <c r="P63" s="84"/>
    </row>
    <row r="64" spans="1:16" ht="33" thickBot="1" x14ac:dyDescent="0.3">
      <c r="C64" s="10" t="s">
        <v>14</v>
      </c>
      <c r="D64" s="11" t="s">
        <v>14</v>
      </c>
      <c r="E64" s="11" t="s">
        <v>14</v>
      </c>
      <c r="F64" s="11"/>
      <c r="G64" s="11" t="s">
        <v>15</v>
      </c>
      <c r="H64" s="11"/>
      <c r="I64" s="14">
        <v>0.25</v>
      </c>
      <c r="J64" s="14">
        <v>0.5</v>
      </c>
      <c r="K64" s="15"/>
      <c r="M64" s="16" t="s">
        <v>16</v>
      </c>
      <c r="N64" s="17" t="s">
        <v>17</v>
      </c>
      <c r="O64" s="17" t="s">
        <v>18</v>
      </c>
      <c r="P64" s="18" t="s">
        <v>19</v>
      </c>
    </row>
    <row r="65" spans="1:17" x14ac:dyDescent="0.25">
      <c r="A65" s="19" t="s">
        <v>20</v>
      </c>
      <c r="B65" s="20"/>
      <c r="C65" s="21"/>
      <c r="D65" s="22"/>
      <c r="E65" s="22"/>
      <c r="F65" s="22"/>
      <c r="G65" s="22"/>
      <c r="H65" s="22"/>
      <c r="I65" s="22"/>
      <c r="J65" s="22"/>
      <c r="K65" s="23"/>
      <c r="M65" s="24"/>
      <c r="N65" s="25"/>
      <c r="O65" s="26" t="str">
        <f>IF(M65="","",IF((N65-M65)&lt;TIME(4,0,0),(N65-M65),(N65-M65)-TIME(1,0,0)))</f>
        <v/>
      </c>
      <c r="P65" s="27">
        <v>59.5</v>
      </c>
    </row>
    <row r="66" spans="1:17" x14ac:dyDescent="0.25">
      <c r="A66" s="28">
        <v>43403</v>
      </c>
      <c r="B66" s="29" t="s">
        <v>22</v>
      </c>
      <c r="C66" s="30">
        <v>0.29166666666666669</v>
      </c>
      <c r="D66" s="31">
        <v>0.375</v>
      </c>
      <c r="E66" s="31">
        <v>0.70833333333333337</v>
      </c>
      <c r="F66" s="32">
        <f>IF(D66="",0,ROUND((E66-D66)*24-1,2))</f>
        <v>7</v>
      </c>
      <c r="G66" s="32">
        <f t="shared" ref="G66:G72" si="28">IF(D66="",0,ROUND(F66-C66*24,2))</f>
        <v>0</v>
      </c>
      <c r="K66" s="33" t="s">
        <v>46</v>
      </c>
      <c r="M66" s="24"/>
      <c r="N66" s="25"/>
      <c r="O66" s="34">
        <f t="shared" ref="O66:O72" si="29">IF(M66="",0,ROUND((N66-M66)*24-1,2))</f>
        <v>0</v>
      </c>
      <c r="P66" s="35">
        <v>-7</v>
      </c>
    </row>
    <row r="67" spans="1:17" x14ac:dyDescent="0.25">
      <c r="A67" s="28">
        <f>+A66+1</f>
        <v>43404</v>
      </c>
      <c r="B67" s="29" t="s">
        <v>23</v>
      </c>
      <c r="C67" s="30">
        <v>0.29166666666666669</v>
      </c>
      <c r="D67" s="31">
        <v>0.375</v>
      </c>
      <c r="E67" s="31">
        <v>0.70833333333333337</v>
      </c>
      <c r="F67" s="32">
        <f t="shared" ref="F67:F72" si="30">IF(D67="",0,ROUND((E67-D67)*24-1,2))</f>
        <v>7</v>
      </c>
      <c r="G67" s="32">
        <f t="shared" si="28"/>
        <v>0</v>
      </c>
      <c r="K67" s="33" t="s">
        <v>45</v>
      </c>
      <c r="M67" s="47"/>
      <c r="N67" s="48"/>
      <c r="O67" s="34">
        <f t="shared" si="29"/>
        <v>0</v>
      </c>
      <c r="P67" s="35">
        <f t="shared" ref="P67:P72" si="31">IF(M67="",0,ROUND(O67-C67*24,2))</f>
        <v>0</v>
      </c>
    </row>
    <row r="68" spans="1:17" x14ac:dyDescent="0.25">
      <c r="A68" s="36">
        <f>+A67+1</f>
        <v>43405</v>
      </c>
      <c r="B68" s="29" t="s">
        <v>24</v>
      </c>
      <c r="C68" s="30">
        <v>0.29166666666666669</v>
      </c>
      <c r="D68" s="31">
        <v>0.375</v>
      </c>
      <c r="E68" s="31">
        <v>0.70833333333333337</v>
      </c>
      <c r="F68" s="32">
        <f t="shared" si="30"/>
        <v>7</v>
      </c>
      <c r="G68" s="32">
        <f t="shared" si="28"/>
        <v>0</v>
      </c>
      <c r="K68" s="33"/>
      <c r="M68" s="47">
        <v>0.375</v>
      </c>
      <c r="N68" s="48">
        <v>0.70833333333333337</v>
      </c>
      <c r="O68" s="34">
        <f t="shared" si="29"/>
        <v>7</v>
      </c>
      <c r="P68" s="35">
        <f t="shared" si="31"/>
        <v>0</v>
      </c>
    </row>
    <row r="69" spans="1:17" x14ac:dyDescent="0.25">
      <c r="A69" s="36">
        <f t="shared" ref="A69:A72" si="32">+A68+1</f>
        <v>43406</v>
      </c>
      <c r="B69" s="29" t="s">
        <v>25</v>
      </c>
      <c r="C69" s="30">
        <v>0.29166666666666669</v>
      </c>
      <c r="D69" s="31">
        <v>0.375</v>
      </c>
      <c r="E69" s="31">
        <v>0.70833333333333337</v>
      </c>
      <c r="F69" s="32">
        <f t="shared" si="30"/>
        <v>7</v>
      </c>
      <c r="G69" s="32">
        <f t="shared" si="28"/>
        <v>0</v>
      </c>
      <c r="K69" s="33"/>
      <c r="M69" s="47">
        <v>0.375</v>
      </c>
      <c r="N69" s="48">
        <v>0.71875</v>
      </c>
      <c r="O69" s="34">
        <f t="shared" si="29"/>
        <v>7.25</v>
      </c>
      <c r="P69" s="35">
        <f t="shared" si="31"/>
        <v>0.25</v>
      </c>
      <c r="Q69" s="72" t="s">
        <v>48</v>
      </c>
    </row>
    <row r="70" spans="1:17" x14ac:dyDescent="0.25">
      <c r="A70" s="36">
        <f t="shared" si="32"/>
        <v>43407</v>
      </c>
      <c r="B70" s="29" t="s">
        <v>26</v>
      </c>
      <c r="C70" s="30">
        <v>0.29166666666666669</v>
      </c>
      <c r="D70" s="31">
        <v>0.375</v>
      </c>
      <c r="E70" s="31">
        <v>0.70833333333333337</v>
      </c>
      <c r="F70" s="32">
        <f t="shared" si="30"/>
        <v>7</v>
      </c>
      <c r="G70" s="32">
        <f t="shared" si="28"/>
        <v>0</v>
      </c>
      <c r="K70" s="33"/>
      <c r="M70" s="47">
        <v>0.375</v>
      </c>
      <c r="N70" s="48">
        <v>0.70833333333333337</v>
      </c>
      <c r="O70" s="34">
        <f t="shared" si="29"/>
        <v>7</v>
      </c>
      <c r="P70" s="35">
        <f t="shared" si="31"/>
        <v>0</v>
      </c>
    </row>
    <row r="71" spans="1:17" x14ac:dyDescent="0.25">
      <c r="A71" s="36">
        <f t="shared" si="32"/>
        <v>43408</v>
      </c>
      <c r="B71" s="29" t="s">
        <v>27</v>
      </c>
      <c r="C71" s="30"/>
      <c r="D71" s="31"/>
      <c r="E71" s="31"/>
      <c r="F71" s="32">
        <f t="shared" si="30"/>
        <v>0</v>
      </c>
      <c r="G71" s="32">
        <f t="shared" si="28"/>
        <v>0</v>
      </c>
      <c r="K71" s="33"/>
      <c r="M71" s="47"/>
      <c r="N71" s="48"/>
      <c r="O71" s="34">
        <f t="shared" si="29"/>
        <v>0</v>
      </c>
      <c r="P71" s="35">
        <f t="shared" si="31"/>
        <v>0</v>
      </c>
    </row>
    <row r="72" spans="1:17" x14ac:dyDescent="0.25">
      <c r="A72" s="36">
        <f t="shared" si="32"/>
        <v>43409</v>
      </c>
      <c r="B72" s="37" t="s">
        <v>28</v>
      </c>
      <c r="C72" s="38"/>
      <c r="D72" s="31"/>
      <c r="E72" s="31"/>
      <c r="F72" s="32">
        <f t="shared" si="30"/>
        <v>0</v>
      </c>
      <c r="G72" s="32">
        <f t="shared" si="28"/>
        <v>0</v>
      </c>
      <c r="H72" s="32"/>
      <c r="I72" s="32"/>
      <c r="J72" s="32"/>
      <c r="K72" s="33"/>
      <c r="M72" s="47"/>
      <c r="N72" s="48"/>
      <c r="O72" s="34">
        <f t="shared" si="29"/>
        <v>0</v>
      </c>
      <c r="P72" s="35">
        <f t="shared" si="31"/>
        <v>0</v>
      </c>
    </row>
    <row r="73" spans="1:17" ht="16.8" thickBot="1" x14ac:dyDescent="0.3">
      <c r="A73" s="39"/>
      <c r="B73" s="40" t="s">
        <v>29</v>
      </c>
      <c r="C73" s="41">
        <f>SUM(C66:C72)</f>
        <v>1.4583333333333335</v>
      </c>
      <c r="D73" s="42"/>
      <c r="E73" s="42"/>
      <c r="F73" s="43">
        <f>SUM(F66:F72)</f>
        <v>35</v>
      </c>
      <c r="G73" s="43">
        <f>SUM(G66:G72)</f>
        <v>0</v>
      </c>
      <c r="H73" s="43">
        <f>IF(G73&lt;0,G73,0)</f>
        <v>0</v>
      </c>
      <c r="I73" s="43">
        <f>IF(F73&gt;$B$3,IF(G73&lt;=8,G73,8),0)</f>
        <v>0</v>
      </c>
      <c r="J73" s="43">
        <f>IF(G73&gt;8,G73-8,0)</f>
        <v>0</v>
      </c>
      <c r="K73" s="44"/>
      <c r="L73" s="45"/>
      <c r="M73" s="46"/>
      <c r="N73" s="46"/>
      <c r="O73" s="34"/>
      <c r="P73" s="35"/>
    </row>
    <row r="74" spans="1:17" x14ac:dyDescent="0.25">
      <c r="A74" s="19" t="s">
        <v>30</v>
      </c>
      <c r="B74" s="20"/>
      <c r="C74" s="21"/>
      <c r="D74" s="22"/>
      <c r="E74" s="22"/>
      <c r="F74" s="22"/>
      <c r="G74" s="22"/>
      <c r="K74" s="23"/>
      <c r="M74" s="24"/>
      <c r="N74" s="25"/>
      <c r="O74" s="34">
        <f t="shared" ref="O74:O81" si="33">IF(M74="",0,ROUND((N74-M74)*24-1,2))</f>
        <v>0</v>
      </c>
      <c r="P74" s="35">
        <f t="shared" ref="P74:P81" si="34">IF(M74="",0,ROUND(O74-C74*24,2))</f>
        <v>0</v>
      </c>
    </row>
    <row r="75" spans="1:17" x14ac:dyDescent="0.25">
      <c r="A75" s="28">
        <f>A72+1</f>
        <v>43410</v>
      </c>
      <c r="B75" s="29" t="s">
        <v>22</v>
      </c>
      <c r="C75" s="30">
        <v>0.29166666666666669</v>
      </c>
      <c r="D75" s="31">
        <v>0.375</v>
      </c>
      <c r="E75" s="31">
        <v>0.72916666666666663</v>
      </c>
      <c r="F75" s="32">
        <f>IF(D75="",0,ROUND((E75-D75)*24-1,2))</f>
        <v>7.5</v>
      </c>
      <c r="G75" s="32">
        <f t="shared" ref="G75:G81" si="35">IF(D75="",0,ROUND(F75-C75*24,2))</f>
        <v>0.5</v>
      </c>
      <c r="K75" s="33"/>
      <c r="M75" s="47">
        <v>0.375</v>
      </c>
      <c r="N75" s="25">
        <v>0.72916666666666663</v>
      </c>
      <c r="O75" s="34">
        <f t="shared" si="33"/>
        <v>7.5</v>
      </c>
      <c r="P75" s="35">
        <f t="shared" si="34"/>
        <v>0.5</v>
      </c>
      <c r="Q75" s="72" t="s">
        <v>43</v>
      </c>
    </row>
    <row r="76" spans="1:17" x14ac:dyDescent="0.25">
      <c r="A76" s="28">
        <f>+A75+1</f>
        <v>43411</v>
      </c>
      <c r="B76" s="29" t="s">
        <v>23</v>
      </c>
      <c r="C76" s="30">
        <v>0.29166666666666669</v>
      </c>
      <c r="D76" s="31">
        <v>0.375</v>
      </c>
      <c r="E76" s="31">
        <v>0.73958333333333337</v>
      </c>
      <c r="F76" s="32">
        <f t="shared" ref="F76:F81" si="36">IF(D76="",0,ROUND((E76-D76)*24-1,2))</f>
        <v>7.75</v>
      </c>
      <c r="G76" s="32">
        <f t="shared" si="35"/>
        <v>0.75</v>
      </c>
      <c r="K76" s="33"/>
      <c r="M76" s="47">
        <v>0.375</v>
      </c>
      <c r="N76" s="48">
        <v>0.73958333333333337</v>
      </c>
      <c r="O76" s="34">
        <f t="shared" si="33"/>
        <v>7.75</v>
      </c>
      <c r="P76" s="35">
        <f t="shared" si="34"/>
        <v>0.75</v>
      </c>
      <c r="Q76" s="72" t="s">
        <v>43</v>
      </c>
    </row>
    <row r="77" spans="1:17" x14ac:dyDescent="0.25">
      <c r="A77" s="36">
        <f>+A76+1</f>
        <v>43412</v>
      </c>
      <c r="B77" s="29" t="s">
        <v>24</v>
      </c>
      <c r="C77" s="30">
        <v>0.29166666666666669</v>
      </c>
      <c r="D77" s="31">
        <v>0.375</v>
      </c>
      <c r="E77" s="31">
        <v>0.75</v>
      </c>
      <c r="F77" s="32">
        <f t="shared" si="36"/>
        <v>8</v>
      </c>
      <c r="G77" s="32">
        <f t="shared" si="35"/>
        <v>1</v>
      </c>
      <c r="K77" s="33"/>
      <c r="M77" s="47">
        <v>0.375</v>
      </c>
      <c r="N77" s="48">
        <v>0.75</v>
      </c>
      <c r="O77" s="34">
        <f t="shared" si="33"/>
        <v>8</v>
      </c>
      <c r="P77" s="35">
        <f t="shared" si="34"/>
        <v>1</v>
      </c>
      <c r="Q77" s="72" t="s">
        <v>43</v>
      </c>
    </row>
    <row r="78" spans="1:17" x14ac:dyDescent="0.25">
      <c r="A78" s="36">
        <f t="shared" ref="A78:A81" si="37">+A77+1</f>
        <v>43413</v>
      </c>
      <c r="B78" s="29" t="s">
        <v>25</v>
      </c>
      <c r="C78" s="30">
        <v>0.29166666666666669</v>
      </c>
      <c r="D78" s="31">
        <v>0.375</v>
      </c>
      <c r="E78" s="31">
        <v>0.73958333333333337</v>
      </c>
      <c r="F78" s="32">
        <f t="shared" si="36"/>
        <v>7.75</v>
      </c>
      <c r="G78" s="32">
        <f t="shared" si="35"/>
        <v>0.75</v>
      </c>
      <c r="K78" s="33"/>
      <c r="M78" s="47">
        <v>0.375</v>
      </c>
      <c r="N78" s="48">
        <v>0.73958333333333337</v>
      </c>
      <c r="O78" s="34">
        <f t="shared" si="33"/>
        <v>7.75</v>
      </c>
      <c r="P78" s="35">
        <f t="shared" si="34"/>
        <v>0.75</v>
      </c>
      <c r="Q78" s="72" t="s">
        <v>43</v>
      </c>
    </row>
    <row r="79" spans="1:17" x14ac:dyDescent="0.25">
      <c r="A79" s="36">
        <f t="shared" si="37"/>
        <v>43414</v>
      </c>
      <c r="B79" s="29" t="s">
        <v>26</v>
      </c>
      <c r="C79" s="30">
        <v>0.29166666666666669</v>
      </c>
      <c r="D79" s="31">
        <v>0.375</v>
      </c>
      <c r="E79" s="31">
        <v>0.70833333333333337</v>
      </c>
      <c r="F79" s="32">
        <f t="shared" si="36"/>
        <v>7</v>
      </c>
      <c r="G79" s="32">
        <f t="shared" si="35"/>
        <v>0</v>
      </c>
      <c r="K79" s="33" t="s">
        <v>45</v>
      </c>
      <c r="M79" s="47"/>
      <c r="N79" s="48"/>
      <c r="O79" s="34">
        <f t="shared" si="33"/>
        <v>0</v>
      </c>
      <c r="P79" s="35">
        <f t="shared" si="34"/>
        <v>0</v>
      </c>
      <c r="Q79" s="72"/>
    </row>
    <row r="80" spans="1:17" x14ac:dyDescent="0.25">
      <c r="A80" s="36">
        <f t="shared" si="37"/>
        <v>43415</v>
      </c>
      <c r="B80" s="29" t="s">
        <v>27</v>
      </c>
      <c r="C80" s="30"/>
      <c r="D80" s="31"/>
      <c r="E80" s="31"/>
      <c r="F80" s="32">
        <f t="shared" si="36"/>
        <v>0</v>
      </c>
      <c r="G80" s="32">
        <f t="shared" si="35"/>
        <v>0</v>
      </c>
      <c r="H80" s="45"/>
      <c r="I80" s="45"/>
      <c r="J80" s="45"/>
      <c r="K80" s="33"/>
      <c r="L80" s="45"/>
      <c r="M80" s="47"/>
      <c r="N80" s="48"/>
      <c r="O80" s="34">
        <f t="shared" si="33"/>
        <v>0</v>
      </c>
      <c r="P80" s="35">
        <f t="shared" si="34"/>
        <v>0</v>
      </c>
    </row>
    <row r="81" spans="1:18" x14ac:dyDescent="0.25">
      <c r="A81" s="36">
        <f t="shared" si="37"/>
        <v>43416</v>
      </c>
      <c r="B81" s="37" t="s">
        <v>28</v>
      </c>
      <c r="C81" s="38"/>
      <c r="D81" s="31"/>
      <c r="E81" s="31"/>
      <c r="F81" s="32">
        <f t="shared" si="36"/>
        <v>0</v>
      </c>
      <c r="G81" s="32">
        <f t="shared" si="35"/>
        <v>0</v>
      </c>
      <c r="H81" s="32"/>
      <c r="I81" s="32"/>
      <c r="J81" s="32"/>
      <c r="K81" s="33"/>
      <c r="M81" s="47"/>
      <c r="N81" s="48"/>
      <c r="O81" s="34">
        <f t="shared" si="33"/>
        <v>0</v>
      </c>
      <c r="P81" s="35">
        <f t="shared" si="34"/>
        <v>0</v>
      </c>
    </row>
    <row r="82" spans="1:18" ht="16.8" thickBot="1" x14ac:dyDescent="0.3">
      <c r="A82" s="39"/>
      <c r="B82" s="40" t="s">
        <v>29</v>
      </c>
      <c r="C82" s="41">
        <f>SUM(C75:C81)</f>
        <v>1.4583333333333335</v>
      </c>
      <c r="D82" s="42"/>
      <c r="E82" s="42"/>
      <c r="F82" s="43">
        <f>SUM(F75:F81)</f>
        <v>38</v>
      </c>
      <c r="G82" s="43">
        <f>SUM(G75:G81)</f>
        <v>3</v>
      </c>
      <c r="H82" s="43">
        <f>IF(G82&lt;0,G82,0)</f>
        <v>0</v>
      </c>
      <c r="I82" s="43">
        <f>IF(F82&gt;$B$3,IF(G82&lt;=8,G82,8),0)</f>
        <v>3</v>
      </c>
      <c r="J82" s="43">
        <f>IF(G82&gt;8,G82-8,0)</f>
        <v>0</v>
      </c>
      <c r="K82" s="44"/>
      <c r="M82" s="46"/>
      <c r="N82" s="46"/>
      <c r="O82" s="34"/>
      <c r="P82" s="35"/>
    </row>
    <row r="83" spans="1:18" x14ac:dyDescent="0.25">
      <c r="A83" s="19" t="s">
        <v>31</v>
      </c>
      <c r="B83" s="20"/>
      <c r="C83" s="21"/>
      <c r="D83" s="22"/>
      <c r="E83" s="22"/>
      <c r="F83" s="22"/>
      <c r="G83" s="22"/>
      <c r="K83" s="23"/>
      <c r="M83" s="24"/>
      <c r="N83" s="25"/>
      <c r="O83" s="34">
        <f t="shared" ref="O83:O90" si="38">IF(M83="",0,ROUND((N83-M83)*24-1,2))</f>
        <v>0</v>
      </c>
      <c r="P83" s="35">
        <f t="shared" ref="P83:P90" si="39">IF(M83="",0,ROUND(O83-C83*24,2))</f>
        <v>0</v>
      </c>
    </row>
    <row r="84" spans="1:18" x14ac:dyDescent="0.25">
      <c r="A84" s="28">
        <f>A81+1</f>
        <v>43417</v>
      </c>
      <c r="B84" s="29" t="s">
        <v>22</v>
      </c>
      <c r="C84" s="30">
        <v>0.29166666666666669</v>
      </c>
      <c r="D84" s="31">
        <v>0.375</v>
      </c>
      <c r="E84" s="31">
        <v>0.70833333333333337</v>
      </c>
      <c r="F84" s="32">
        <f>IF(D84="",0,ROUND((E84-D84)*24-1,2))</f>
        <v>7</v>
      </c>
      <c r="G84" s="32">
        <f t="shared" ref="G84:G90" si="40">IF(D84="",0,ROUND(F84-C84*24,2))</f>
        <v>0</v>
      </c>
      <c r="K84" s="33"/>
      <c r="M84" s="47">
        <v>0.375</v>
      </c>
      <c r="N84" s="48">
        <v>0.71875</v>
      </c>
      <c r="O84" s="34">
        <f t="shared" si="38"/>
        <v>7.25</v>
      </c>
      <c r="P84" s="35">
        <f t="shared" si="39"/>
        <v>0.25</v>
      </c>
      <c r="Q84" s="72" t="s">
        <v>43</v>
      </c>
    </row>
    <row r="85" spans="1:18" x14ac:dyDescent="0.25">
      <c r="A85" s="28">
        <f>+A84+1</f>
        <v>43418</v>
      </c>
      <c r="B85" s="29" t="s">
        <v>23</v>
      </c>
      <c r="C85" s="30">
        <v>0.29166666666666669</v>
      </c>
      <c r="D85" s="31">
        <v>0.375</v>
      </c>
      <c r="E85" s="31">
        <v>0.71875</v>
      </c>
      <c r="F85" s="32">
        <f t="shared" ref="F85:F90" si="41">IF(D85="",0,ROUND((E85-D85)*24-1,2))</f>
        <v>7.25</v>
      </c>
      <c r="G85" s="32">
        <f t="shared" si="40"/>
        <v>0.25</v>
      </c>
      <c r="K85" s="33"/>
      <c r="M85" s="47">
        <v>0.375</v>
      </c>
      <c r="N85" s="48">
        <v>0.71875</v>
      </c>
      <c r="O85" s="34">
        <f t="shared" si="38"/>
        <v>7.25</v>
      </c>
      <c r="P85" s="35">
        <f t="shared" si="39"/>
        <v>0.25</v>
      </c>
      <c r="Q85" s="72" t="s">
        <v>43</v>
      </c>
    </row>
    <row r="86" spans="1:18" x14ac:dyDescent="0.25">
      <c r="A86" s="36">
        <f>+A85+1</f>
        <v>43419</v>
      </c>
      <c r="B86" s="29" t="s">
        <v>24</v>
      </c>
      <c r="C86" s="30">
        <v>0.29166666666666669</v>
      </c>
      <c r="D86" s="31">
        <v>0.375</v>
      </c>
      <c r="E86" s="31">
        <v>0.73958333333333337</v>
      </c>
      <c r="F86" s="32">
        <f t="shared" si="41"/>
        <v>7.75</v>
      </c>
      <c r="G86" s="32">
        <f t="shared" si="40"/>
        <v>0.75</v>
      </c>
      <c r="K86" s="33"/>
      <c r="M86" s="47">
        <v>0.375</v>
      </c>
      <c r="N86" s="48">
        <v>0.73958333333333337</v>
      </c>
      <c r="O86" s="34">
        <f t="shared" si="38"/>
        <v>7.75</v>
      </c>
      <c r="P86" s="35">
        <f t="shared" si="39"/>
        <v>0.75</v>
      </c>
      <c r="Q86" s="72" t="s">
        <v>42</v>
      </c>
    </row>
    <row r="87" spans="1:18" x14ac:dyDescent="0.25">
      <c r="A87" s="36">
        <f t="shared" ref="A87:A90" si="42">+A86+1</f>
        <v>43420</v>
      </c>
      <c r="B87" s="29" t="s">
        <v>25</v>
      </c>
      <c r="C87" s="30">
        <v>0.29166666666666669</v>
      </c>
      <c r="D87" s="31">
        <v>0.375</v>
      </c>
      <c r="E87" s="31">
        <v>0.70833333333333337</v>
      </c>
      <c r="F87" s="32">
        <f t="shared" si="41"/>
        <v>7</v>
      </c>
      <c r="G87" s="32">
        <f t="shared" si="40"/>
        <v>0</v>
      </c>
      <c r="H87" s="45"/>
      <c r="I87" s="45"/>
      <c r="J87" s="45"/>
      <c r="K87" s="33"/>
      <c r="L87" s="45"/>
      <c r="M87" s="47">
        <v>0.375</v>
      </c>
      <c r="N87" s="48">
        <v>0.70833333333333337</v>
      </c>
      <c r="O87" s="34">
        <f t="shared" si="38"/>
        <v>7</v>
      </c>
      <c r="P87" s="35">
        <f t="shared" si="39"/>
        <v>0</v>
      </c>
    </row>
    <row r="88" spans="1:18" x14ac:dyDescent="0.25">
      <c r="A88" s="36">
        <f t="shared" si="42"/>
        <v>43421</v>
      </c>
      <c r="B88" s="29" t="s">
        <v>26</v>
      </c>
      <c r="C88" s="30">
        <v>0.29166666666666669</v>
      </c>
      <c r="D88" s="31">
        <v>0.375</v>
      </c>
      <c r="E88" s="31">
        <v>0.73958333333333337</v>
      </c>
      <c r="F88" s="32">
        <f t="shared" si="41"/>
        <v>7.75</v>
      </c>
      <c r="G88" s="32">
        <f t="shared" si="40"/>
        <v>0.75</v>
      </c>
      <c r="K88" s="33"/>
      <c r="M88" s="47">
        <v>0.375</v>
      </c>
      <c r="N88" s="48">
        <v>0.73958333333333337</v>
      </c>
      <c r="O88" s="34">
        <f t="shared" si="38"/>
        <v>7.75</v>
      </c>
      <c r="P88" s="35">
        <f t="shared" si="39"/>
        <v>0.75</v>
      </c>
      <c r="Q88" s="72" t="s">
        <v>43</v>
      </c>
    </row>
    <row r="89" spans="1:18" x14ac:dyDescent="0.25">
      <c r="A89" s="36">
        <f t="shared" si="42"/>
        <v>43422</v>
      </c>
      <c r="B89" s="29" t="s">
        <v>27</v>
      </c>
      <c r="C89" s="30"/>
      <c r="D89" s="31"/>
      <c r="E89" s="31"/>
      <c r="F89" s="32">
        <f t="shared" si="41"/>
        <v>0</v>
      </c>
      <c r="G89" s="32">
        <f t="shared" si="40"/>
        <v>0</v>
      </c>
      <c r="K89" s="68"/>
      <c r="M89" s="47"/>
      <c r="N89" s="48"/>
      <c r="O89" s="34">
        <f t="shared" si="38"/>
        <v>0</v>
      </c>
      <c r="P89" s="35">
        <f t="shared" si="39"/>
        <v>0</v>
      </c>
    </row>
    <row r="90" spans="1:18" x14ac:dyDescent="0.25">
      <c r="A90" s="36">
        <f t="shared" si="42"/>
        <v>43423</v>
      </c>
      <c r="B90" s="37" t="s">
        <v>28</v>
      </c>
      <c r="C90" s="38"/>
      <c r="D90" s="31"/>
      <c r="E90" s="31"/>
      <c r="F90" s="32">
        <f t="shared" si="41"/>
        <v>0</v>
      </c>
      <c r="G90" s="32">
        <f t="shared" si="40"/>
        <v>0</v>
      </c>
      <c r="H90" s="32"/>
      <c r="I90" s="32"/>
      <c r="J90" s="32"/>
      <c r="K90" s="33"/>
      <c r="M90" s="47"/>
      <c r="N90" s="48"/>
      <c r="O90" s="34">
        <f t="shared" si="38"/>
        <v>0</v>
      </c>
      <c r="P90" s="35">
        <f t="shared" si="39"/>
        <v>0</v>
      </c>
    </row>
    <row r="91" spans="1:18" ht="16.8" thickBot="1" x14ac:dyDescent="0.3">
      <c r="A91" s="39"/>
      <c r="B91" s="40" t="s">
        <v>29</v>
      </c>
      <c r="C91" s="41">
        <f>SUM(C84:C90)</f>
        <v>1.4583333333333335</v>
      </c>
      <c r="D91" s="42"/>
      <c r="E91" s="42"/>
      <c r="F91" s="43">
        <f>SUM(F84:F90)</f>
        <v>36.75</v>
      </c>
      <c r="G91" s="43">
        <f>SUM(G84:G90)</f>
        <v>1.75</v>
      </c>
      <c r="H91" s="43">
        <f>IF(G91&lt;0,G91,0)</f>
        <v>0</v>
      </c>
      <c r="I91" s="43">
        <f>IF(F91&gt;$B$3,IF(G91&lt;=8,G91,8),0)</f>
        <v>1.75</v>
      </c>
      <c r="J91" s="43">
        <f>IF(G91&gt;8,G91-8,0)</f>
        <v>0</v>
      </c>
      <c r="K91" s="44"/>
      <c r="M91" s="46"/>
      <c r="N91" s="46"/>
      <c r="O91" s="34"/>
      <c r="P91" s="35"/>
    </row>
    <row r="92" spans="1:18" x14ac:dyDescent="0.25">
      <c r="A92" s="19" t="s">
        <v>32</v>
      </c>
      <c r="B92" s="20"/>
      <c r="C92" s="21"/>
      <c r="D92" s="22"/>
      <c r="E92" s="22"/>
      <c r="F92" s="22"/>
      <c r="G92" s="22"/>
      <c r="K92" s="23"/>
      <c r="M92" s="24"/>
      <c r="N92" s="25"/>
      <c r="O92" s="34">
        <f t="shared" ref="O92:O108" si="43">IF(M92="",0,ROUND((N92-M92)*24-1,2))</f>
        <v>0</v>
      </c>
      <c r="P92" s="35">
        <f t="shared" ref="P92:P108" si="44">IF(M92="",0,ROUND(O92-C92*24,2))</f>
        <v>0</v>
      </c>
    </row>
    <row r="93" spans="1:18" x14ac:dyDescent="0.25">
      <c r="A93" s="28">
        <f>A90+1</f>
        <v>43424</v>
      </c>
      <c r="B93" s="29" t="s">
        <v>22</v>
      </c>
      <c r="C93" s="30">
        <v>0.29166666666666669</v>
      </c>
      <c r="D93" s="31">
        <v>0.375</v>
      </c>
      <c r="E93" s="31">
        <v>0.76041666666666663</v>
      </c>
      <c r="F93" s="32">
        <f>IF(D93="",0,ROUND((E93-D93)*24-1,2))</f>
        <v>8.25</v>
      </c>
      <c r="G93" s="32">
        <f t="shared" ref="G93:G99" si="45">IF(D93="",0,ROUND(F93-C93*24,2))</f>
        <v>1.25</v>
      </c>
      <c r="K93" s="33"/>
      <c r="M93" s="24">
        <v>0.375</v>
      </c>
      <c r="N93" s="25">
        <v>0.76041666666666663</v>
      </c>
      <c r="O93" s="34">
        <f t="shared" si="43"/>
        <v>8.25</v>
      </c>
      <c r="P93" s="35">
        <f t="shared" si="44"/>
        <v>1.25</v>
      </c>
      <c r="Q93" s="72" t="s">
        <v>43</v>
      </c>
    </row>
    <row r="94" spans="1:18" x14ac:dyDescent="0.25">
      <c r="A94" s="28">
        <f>+A93+1</f>
        <v>43425</v>
      </c>
      <c r="B94" s="29" t="s">
        <v>23</v>
      </c>
      <c r="C94" s="30">
        <v>0.29166666666666669</v>
      </c>
      <c r="D94" s="31">
        <v>0.375</v>
      </c>
      <c r="E94" s="31">
        <v>0.70833333333333337</v>
      </c>
      <c r="F94" s="32">
        <f t="shared" ref="F94:F99" si="46">IF(D94="",0,ROUND((E94-D94)*24-1,2))</f>
        <v>7</v>
      </c>
      <c r="G94" s="32">
        <f t="shared" si="45"/>
        <v>0</v>
      </c>
      <c r="H94" s="45"/>
      <c r="I94" s="45"/>
      <c r="J94" s="45"/>
      <c r="K94" s="33"/>
      <c r="L94" s="45"/>
      <c r="M94" s="24">
        <v>0.375</v>
      </c>
      <c r="N94" s="48">
        <v>0.70833333333333337</v>
      </c>
      <c r="O94" s="34">
        <f t="shared" si="43"/>
        <v>7</v>
      </c>
      <c r="P94" s="35">
        <f t="shared" si="44"/>
        <v>0</v>
      </c>
    </row>
    <row r="95" spans="1:18" x14ac:dyDescent="0.25">
      <c r="A95" s="36">
        <f>+A94+1</f>
        <v>43426</v>
      </c>
      <c r="B95" s="29" t="s">
        <v>24</v>
      </c>
      <c r="C95" s="30">
        <v>0.29166666666666669</v>
      </c>
      <c r="D95" s="31">
        <v>0.375</v>
      </c>
      <c r="E95" s="31">
        <v>0.70833333333333337</v>
      </c>
      <c r="F95" s="32">
        <f t="shared" si="46"/>
        <v>7</v>
      </c>
      <c r="G95" s="32">
        <f t="shared" si="45"/>
        <v>0</v>
      </c>
      <c r="K95" s="33"/>
      <c r="M95" s="24">
        <v>0.375</v>
      </c>
      <c r="N95" s="48">
        <v>0.70833333333333337</v>
      </c>
      <c r="O95" s="34">
        <f t="shared" si="43"/>
        <v>7</v>
      </c>
      <c r="P95" s="35">
        <f t="shared" si="44"/>
        <v>0</v>
      </c>
      <c r="R95" s="5" t="s">
        <v>47</v>
      </c>
    </row>
    <row r="96" spans="1:18" x14ac:dyDescent="0.25">
      <c r="A96" s="36">
        <f t="shared" ref="A96:A99" si="47">+A95+1</f>
        <v>43427</v>
      </c>
      <c r="B96" s="29" t="s">
        <v>25</v>
      </c>
      <c r="C96" s="30">
        <v>0.29166666666666669</v>
      </c>
      <c r="D96" s="31">
        <v>0.375</v>
      </c>
      <c r="E96" s="31">
        <v>0.70833333333333337</v>
      </c>
      <c r="F96" s="32">
        <f t="shared" si="46"/>
        <v>7</v>
      </c>
      <c r="G96" s="32">
        <f t="shared" si="45"/>
        <v>0</v>
      </c>
      <c r="K96" s="33"/>
      <c r="M96" s="24">
        <v>0.375</v>
      </c>
      <c r="N96" s="48">
        <v>0.70833333333333337</v>
      </c>
      <c r="O96" s="34">
        <f t="shared" si="43"/>
        <v>7</v>
      </c>
      <c r="P96" s="35">
        <f t="shared" si="44"/>
        <v>0</v>
      </c>
    </row>
    <row r="97" spans="1:18" x14ac:dyDescent="0.25">
      <c r="A97" s="36">
        <f t="shared" si="47"/>
        <v>43428</v>
      </c>
      <c r="B97" s="29" t="s">
        <v>26</v>
      </c>
      <c r="C97" s="30">
        <v>0.29166666666666669</v>
      </c>
      <c r="D97" s="31">
        <v>0.375</v>
      </c>
      <c r="E97" s="31">
        <v>0.70833333333333337</v>
      </c>
      <c r="F97" s="32">
        <f t="shared" si="46"/>
        <v>7</v>
      </c>
      <c r="G97" s="32">
        <f t="shared" si="45"/>
        <v>0</v>
      </c>
      <c r="K97" s="33"/>
      <c r="M97" s="24">
        <v>0.42708333333333331</v>
      </c>
      <c r="N97" s="48">
        <v>0.71875</v>
      </c>
      <c r="O97" s="34">
        <f t="shared" si="43"/>
        <v>6</v>
      </c>
      <c r="P97" s="35">
        <f t="shared" si="44"/>
        <v>-1</v>
      </c>
      <c r="Q97" s="72" t="s">
        <v>43</v>
      </c>
      <c r="R97" s="5" t="s">
        <v>54</v>
      </c>
    </row>
    <row r="98" spans="1:18" x14ac:dyDescent="0.25">
      <c r="A98" s="36">
        <f t="shared" si="47"/>
        <v>43429</v>
      </c>
      <c r="B98" s="29" t="s">
        <v>27</v>
      </c>
      <c r="C98" s="30"/>
      <c r="D98" s="31"/>
      <c r="E98" s="31"/>
      <c r="F98" s="32">
        <f t="shared" si="46"/>
        <v>0</v>
      </c>
      <c r="G98" s="32">
        <f t="shared" si="45"/>
        <v>0</v>
      </c>
      <c r="K98" s="33"/>
      <c r="M98" s="24"/>
      <c r="N98" s="25"/>
      <c r="O98" s="34">
        <f t="shared" si="43"/>
        <v>0</v>
      </c>
      <c r="P98" s="35">
        <f t="shared" si="44"/>
        <v>0</v>
      </c>
      <c r="Q98" s="72"/>
    </row>
    <row r="99" spans="1:18" x14ac:dyDescent="0.25">
      <c r="A99" s="36">
        <f t="shared" si="47"/>
        <v>43430</v>
      </c>
      <c r="B99" s="37" t="s">
        <v>28</v>
      </c>
      <c r="C99" s="38"/>
      <c r="D99" s="31"/>
      <c r="E99" s="31"/>
      <c r="F99" s="32">
        <f t="shared" si="46"/>
        <v>0</v>
      </c>
      <c r="G99" s="32">
        <f t="shared" si="45"/>
        <v>0</v>
      </c>
      <c r="H99" s="32"/>
      <c r="I99" s="32"/>
      <c r="J99" s="32"/>
      <c r="K99" s="33"/>
      <c r="M99" s="24"/>
      <c r="N99" s="25"/>
      <c r="O99" s="34">
        <f t="shared" si="43"/>
        <v>0</v>
      </c>
      <c r="P99" s="35">
        <f t="shared" si="44"/>
        <v>0</v>
      </c>
      <c r="Q99" s="72"/>
    </row>
    <row r="100" spans="1:18" ht="16.8" thickBot="1" x14ac:dyDescent="0.3">
      <c r="A100" s="39"/>
      <c r="B100" s="40" t="s">
        <v>29</v>
      </c>
      <c r="C100" s="41">
        <f>SUM(C93:C99)</f>
        <v>1.4583333333333335</v>
      </c>
      <c r="D100" s="42"/>
      <c r="E100" s="42"/>
      <c r="F100" s="43">
        <f>SUM(F93:F99)</f>
        <v>36.25</v>
      </c>
      <c r="G100" s="43">
        <f>SUM(G93:G99)</f>
        <v>1.25</v>
      </c>
      <c r="H100" s="43">
        <f>IF(G100&lt;0,G100,0)</f>
        <v>0</v>
      </c>
      <c r="I100" s="43">
        <f>IF(F100&gt;$B$3,IF(G100&lt;=8,G100,8),0)</f>
        <v>1.25</v>
      </c>
      <c r="J100" s="43">
        <f>IF(G100&gt;8,G100-8,0)</f>
        <v>0</v>
      </c>
      <c r="K100" s="44"/>
      <c r="M100" s="24"/>
      <c r="N100" s="25"/>
      <c r="O100" s="34">
        <f t="shared" si="43"/>
        <v>0</v>
      </c>
      <c r="P100" s="35">
        <f t="shared" si="44"/>
        <v>0</v>
      </c>
      <c r="Q100" s="72"/>
    </row>
    <row r="101" spans="1:18" x14ac:dyDescent="0.25">
      <c r="A101" s="19" t="s">
        <v>33</v>
      </c>
      <c r="B101" s="20"/>
      <c r="C101" s="21"/>
      <c r="D101" s="22"/>
      <c r="E101" s="22"/>
      <c r="F101" s="22"/>
      <c r="G101" s="22"/>
      <c r="H101" s="45"/>
      <c r="I101" s="45"/>
      <c r="J101" s="45"/>
      <c r="K101" s="23"/>
      <c r="L101" s="45"/>
      <c r="M101" s="24"/>
      <c r="N101" s="25"/>
      <c r="O101" s="34">
        <f t="shared" si="43"/>
        <v>0</v>
      </c>
      <c r="P101" s="35">
        <f t="shared" si="44"/>
        <v>0</v>
      </c>
      <c r="Q101" s="72"/>
    </row>
    <row r="102" spans="1:18" x14ac:dyDescent="0.25">
      <c r="A102" s="28">
        <v>43431</v>
      </c>
      <c r="B102" s="29" t="s">
        <v>22</v>
      </c>
      <c r="C102" s="30">
        <v>0.29166666666666669</v>
      </c>
      <c r="D102" s="31">
        <v>0.375</v>
      </c>
      <c r="E102" s="31">
        <v>0.70833333333333337</v>
      </c>
      <c r="F102" s="32">
        <f>IF(D102="",0,ROUND((E102-D102)*24-1,2))</f>
        <v>7</v>
      </c>
      <c r="G102" s="32">
        <f t="shared" ref="G102:G108" si="48">IF(D102="",0,ROUND(F102-C102*24,2))</f>
        <v>0</v>
      </c>
      <c r="K102" s="33"/>
      <c r="M102" s="47">
        <v>0.54166666666666663</v>
      </c>
      <c r="N102" s="48">
        <v>0.71875</v>
      </c>
      <c r="O102" s="34">
        <v>4.25</v>
      </c>
      <c r="P102" s="35">
        <v>-3</v>
      </c>
      <c r="Q102" s="72" t="s">
        <v>43</v>
      </c>
      <c r="R102" s="5" t="s">
        <v>52</v>
      </c>
    </row>
    <row r="103" spans="1:18" x14ac:dyDescent="0.25">
      <c r="A103" s="28">
        <v>43432</v>
      </c>
      <c r="B103" s="29" t="s">
        <v>23</v>
      </c>
      <c r="C103" s="30">
        <v>0.29166666666666669</v>
      </c>
      <c r="D103" s="31">
        <v>0.375</v>
      </c>
      <c r="E103" s="31">
        <v>0.70833333333333337</v>
      </c>
      <c r="F103" s="32">
        <f t="shared" ref="F103:F107" si="49">IF(D103="",0,ROUND((E103-D103)*24-1,2))</f>
        <v>7</v>
      </c>
      <c r="G103" s="32">
        <f t="shared" si="48"/>
        <v>0</v>
      </c>
      <c r="K103" s="33"/>
      <c r="M103" s="47">
        <v>0.375</v>
      </c>
      <c r="N103" s="48">
        <v>0.71875</v>
      </c>
      <c r="O103" s="34">
        <f t="shared" si="43"/>
        <v>7.25</v>
      </c>
      <c r="P103" s="35">
        <f t="shared" si="44"/>
        <v>0.25</v>
      </c>
      <c r="Q103" s="72" t="s">
        <v>43</v>
      </c>
    </row>
    <row r="104" spans="1:18" x14ac:dyDescent="0.25">
      <c r="A104" s="28">
        <v>43433</v>
      </c>
      <c r="B104" s="29" t="s">
        <v>24</v>
      </c>
      <c r="C104" s="30">
        <v>0.29166666666666669</v>
      </c>
      <c r="D104" s="31">
        <v>0.375</v>
      </c>
      <c r="E104" s="31">
        <v>0.70833333333333337</v>
      </c>
      <c r="F104" s="32">
        <f t="shared" si="49"/>
        <v>7</v>
      </c>
      <c r="G104" s="32">
        <f t="shared" si="48"/>
        <v>0</v>
      </c>
      <c r="H104" s="45"/>
      <c r="I104" s="45"/>
      <c r="J104" s="45"/>
      <c r="K104" s="33"/>
      <c r="L104" s="45"/>
      <c r="M104" s="47">
        <v>0.375</v>
      </c>
      <c r="N104" s="48">
        <v>0.80208333333333337</v>
      </c>
      <c r="O104" s="34">
        <f t="shared" si="43"/>
        <v>9.25</v>
      </c>
      <c r="P104" s="35">
        <f t="shared" si="44"/>
        <v>2.25</v>
      </c>
      <c r="Q104" s="72" t="s">
        <v>51</v>
      </c>
    </row>
    <row r="105" spans="1:18" x14ac:dyDescent="0.25">
      <c r="A105" s="28">
        <v>43434</v>
      </c>
      <c r="B105" s="29" t="s">
        <v>25</v>
      </c>
      <c r="C105" s="30">
        <v>0.29166666666666669</v>
      </c>
      <c r="D105" s="31">
        <v>0.375</v>
      </c>
      <c r="E105" s="31">
        <v>0.70833333333333337</v>
      </c>
      <c r="F105" s="32">
        <f t="shared" si="49"/>
        <v>7</v>
      </c>
      <c r="G105" s="32">
        <f t="shared" si="48"/>
        <v>0</v>
      </c>
      <c r="K105" s="33"/>
      <c r="M105" s="47">
        <v>0.375</v>
      </c>
      <c r="N105" s="48">
        <v>0.70833333333333337</v>
      </c>
      <c r="O105" s="34">
        <f t="shared" si="43"/>
        <v>7</v>
      </c>
      <c r="P105" s="35">
        <f t="shared" si="44"/>
        <v>0</v>
      </c>
      <c r="Q105" s="72"/>
    </row>
    <row r="106" spans="1:18" x14ac:dyDescent="0.25">
      <c r="A106" s="28">
        <v>43435</v>
      </c>
      <c r="B106" s="29" t="s">
        <v>26</v>
      </c>
      <c r="C106" s="30">
        <v>0.29166666666666669</v>
      </c>
      <c r="D106" s="31">
        <v>0.375</v>
      </c>
      <c r="E106" s="31">
        <v>0.70833333333333337</v>
      </c>
      <c r="F106" s="32">
        <f t="shared" si="49"/>
        <v>7</v>
      </c>
      <c r="G106" s="32">
        <f t="shared" si="48"/>
        <v>0</v>
      </c>
      <c r="K106" s="33"/>
      <c r="M106" s="47">
        <v>0.375</v>
      </c>
      <c r="N106" s="48">
        <v>0.72916666666666663</v>
      </c>
      <c r="O106" s="34">
        <f t="shared" si="43"/>
        <v>7.5</v>
      </c>
      <c r="P106" s="35">
        <f t="shared" si="44"/>
        <v>0.5</v>
      </c>
      <c r="Q106" s="72" t="s">
        <v>43</v>
      </c>
    </row>
    <row r="107" spans="1:18" x14ac:dyDescent="0.25">
      <c r="A107" s="28">
        <v>43436</v>
      </c>
      <c r="B107" s="29" t="s">
        <v>27</v>
      </c>
      <c r="C107" s="30"/>
      <c r="D107" s="31"/>
      <c r="E107" s="31"/>
      <c r="F107" s="32">
        <f t="shared" si="49"/>
        <v>0</v>
      </c>
      <c r="G107" s="32">
        <f t="shared" si="48"/>
        <v>0</v>
      </c>
      <c r="K107" s="33"/>
      <c r="M107" s="24"/>
      <c r="N107" s="25"/>
      <c r="O107" s="34">
        <f t="shared" si="43"/>
        <v>0</v>
      </c>
      <c r="P107" s="35">
        <f t="shared" si="44"/>
        <v>0</v>
      </c>
      <c r="Q107" s="72"/>
    </row>
    <row r="108" spans="1:18" x14ac:dyDescent="0.25">
      <c r="A108" s="28">
        <v>43437</v>
      </c>
      <c r="B108" s="37" t="s">
        <v>28</v>
      </c>
      <c r="C108" s="38"/>
      <c r="D108" s="31"/>
      <c r="E108" s="31"/>
      <c r="F108" s="32">
        <f t="shared" ref="F108" si="50">IF(D108="",0,ROUND((E108-D108)*24-1,2))</f>
        <v>0</v>
      </c>
      <c r="G108" s="32">
        <f t="shared" si="48"/>
        <v>0</v>
      </c>
      <c r="H108" s="32"/>
      <c r="I108" s="32"/>
      <c r="J108" s="32"/>
      <c r="K108" s="33"/>
      <c r="M108" s="24"/>
      <c r="N108" s="25"/>
      <c r="O108" s="34">
        <f t="shared" si="43"/>
        <v>0</v>
      </c>
      <c r="P108" s="35">
        <f t="shared" si="44"/>
        <v>0</v>
      </c>
      <c r="Q108" s="72"/>
    </row>
    <row r="109" spans="1:18" ht="16.8" thickBot="1" x14ac:dyDescent="0.3">
      <c r="A109" s="39"/>
      <c r="B109" s="40" t="s">
        <v>29</v>
      </c>
      <c r="C109" s="41">
        <f>SUM(C102:C108)</f>
        <v>1.4583333333333335</v>
      </c>
      <c r="D109" s="42"/>
      <c r="E109" s="42"/>
      <c r="F109" s="43">
        <f>SUM(F102:F108)</f>
        <v>35</v>
      </c>
      <c r="G109" s="43">
        <f>SUM(G102:G108)</f>
        <v>0</v>
      </c>
      <c r="H109" s="43">
        <f>IF(G109&lt;0,G109,0)</f>
        <v>0</v>
      </c>
      <c r="I109" s="43">
        <f>IF(F109&gt;$B$3,IF(G109&lt;=8,G109,8),0)</f>
        <v>0</v>
      </c>
      <c r="J109" s="43">
        <f>IF(G109&gt;8,G109-8,0)</f>
        <v>0</v>
      </c>
      <c r="K109" s="44"/>
      <c r="M109" s="24"/>
      <c r="N109" s="25"/>
      <c r="O109" s="26"/>
      <c r="P109" s="49" t="str">
        <f t="shared" ref="P109" si="51">IF(K109="RTT",-"7:0:0",IF(O109="","",O109-TIMEVALUE("7:00")+10^-10))</f>
        <v/>
      </c>
      <c r="Q109" s="72"/>
    </row>
    <row r="110" spans="1:18" ht="16.8" thickBot="1" x14ac:dyDescent="0.3">
      <c r="F110" s="50"/>
      <c r="G110" s="50"/>
      <c r="K110" s="51"/>
      <c r="M110" s="24"/>
      <c r="N110" s="25"/>
      <c r="O110" s="26"/>
      <c r="P110" s="49"/>
      <c r="Q110" s="72"/>
    </row>
    <row r="111" spans="1:18" x14ac:dyDescent="0.25">
      <c r="A111" s="19" t="s">
        <v>34</v>
      </c>
      <c r="B111" s="20"/>
      <c r="C111" s="21"/>
      <c r="D111" s="22"/>
      <c r="E111" s="22"/>
      <c r="F111" s="52"/>
      <c r="G111" s="53"/>
      <c r="H111" s="53"/>
      <c r="I111" s="53"/>
      <c r="J111" s="53"/>
      <c r="K111" s="54"/>
      <c r="M111" s="24"/>
      <c r="N111" s="25"/>
      <c r="O111" s="55">
        <f>SUM(O65:O110)</f>
        <v>159.75</v>
      </c>
      <c r="P111" s="56">
        <f>SUM(P65:P110)</f>
        <v>58</v>
      </c>
      <c r="Q111" s="72"/>
    </row>
    <row r="112" spans="1:18" ht="16.8" thickBot="1" x14ac:dyDescent="0.3">
      <c r="A112" s="57"/>
      <c r="B112" s="58" t="s">
        <v>35</v>
      </c>
      <c r="C112" s="41">
        <f>+C73+C82+C91+C100+C109</f>
        <v>7.2916666666666679</v>
      </c>
      <c r="D112" s="59"/>
      <c r="E112" s="59"/>
      <c r="F112" s="60">
        <f>+F73+F82+F91+F100+F109</f>
        <v>181</v>
      </c>
      <c r="G112" s="60">
        <f>+G73+G82+G91+G100+G109</f>
        <v>6</v>
      </c>
      <c r="H112" s="60">
        <f>+H73+H82+H91+H100+H109</f>
        <v>0</v>
      </c>
      <c r="I112" s="60">
        <f>+I73+I82+I91+I100+I109</f>
        <v>6</v>
      </c>
      <c r="J112" s="60">
        <f>+J73+J82+J91+J100+J109</f>
        <v>0</v>
      </c>
      <c r="K112" s="61"/>
      <c r="M112" s="85" t="s">
        <v>36</v>
      </c>
      <c r="N112" s="86"/>
      <c r="O112" s="86"/>
      <c r="P112" s="62">
        <f>P111-G112</f>
        <v>52</v>
      </c>
      <c r="Q112" s="72"/>
    </row>
    <row r="113" spans="1:17" x14ac:dyDescent="0.25">
      <c r="G113" s="63"/>
      <c r="K113" s="63"/>
    </row>
    <row r="114" spans="1:17" x14ac:dyDescent="0.25">
      <c r="F114" s="50"/>
      <c r="O114" s="65"/>
      <c r="P114" s="64"/>
    </row>
    <row r="115" spans="1:17" x14ac:dyDescent="0.25">
      <c r="A115" s="7" t="s">
        <v>37</v>
      </c>
      <c r="O115" s="65" t="s">
        <v>38</v>
      </c>
      <c r="P115" s="66">
        <f>I112+J112</f>
        <v>6</v>
      </c>
    </row>
    <row r="116" spans="1:17" x14ac:dyDescent="0.25">
      <c r="F116" s="50"/>
    </row>
    <row r="118" spans="1:17" x14ac:dyDescent="0.25">
      <c r="A118" s="6" t="s">
        <v>0</v>
      </c>
      <c r="B118" s="7" t="s">
        <v>39</v>
      </c>
      <c r="G118" s="6"/>
      <c r="I118" s="6" t="s">
        <v>1</v>
      </c>
      <c r="J118" s="8">
        <v>43434</v>
      </c>
      <c r="K118" s="4"/>
      <c r="N118" s="64"/>
      <c r="O118" s="67"/>
      <c r="P118" s="64"/>
    </row>
    <row r="119" spans="1:17" ht="16.8" thickBot="1" x14ac:dyDescent="0.3">
      <c r="A119" s="9" t="s">
        <v>2</v>
      </c>
      <c r="B119" s="3">
        <v>35</v>
      </c>
    </row>
    <row r="120" spans="1:17" x14ac:dyDescent="0.25">
      <c r="C120" s="80" t="s">
        <v>3</v>
      </c>
      <c r="D120" s="81"/>
      <c r="E120" s="81"/>
      <c r="F120" s="81"/>
      <c r="G120" s="81"/>
      <c r="H120" s="81"/>
      <c r="I120" s="81"/>
      <c r="J120" s="81"/>
      <c r="K120" s="82"/>
    </row>
    <row r="121" spans="1:17" ht="48.6" x14ac:dyDescent="0.25">
      <c r="C121" s="10" t="s">
        <v>4</v>
      </c>
      <c r="D121" s="11" t="s">
        <v>5</v>
      </c>
      <c r="E121" s="11" t="s">
        <v>6</v>
      </c>
      <c r="F121" s="11" t="s">
        <v>7</v>
      </c>
      <c r="G121" s="11" t="s">
        <v>8</v>
      </c>
      <c r="H121" s="11" t="s">
        <v>9</v>
      </c>
      <c r="I121" s="11" t="s">
        <v>10</v>
      </c>
      <c r="J121" s="11" t="s">
        <v>11</v>
      </c>
      <c r="K121" s="12" t="s">
        <v>12</v>
      </c>
      <c r="M121" s="13"/>
      <c r="N121" s="83" t="s">
        <v>13</v>
      </c>
      <c r="O121" s="83"/>
      <c r="P121" s="84"/>
    </row>
    <row r="122" spans="1:17" ht="33" thickBot="1" x14ac:dyDescent="0.3">
      <c r="C122" s="10" t="s">
        <v>14</v>
      </c>
      <c r="D122" s="11" t="s">
        <v>14</v>
      </c>
      <c r="E122" s="11" t="s">
        <v>14</v>
      </c>
      <c r="F122" s="11"/>
      <c r="G122" s="11" t="s">
        <v>15</v>
      </c>
      <c r="H122" s="11"/>
      <c r="I122" s="14">
        <v>0.25</v>
      </c>
      <c r="J122" s="14">
        <v>0.5</v>
      </c>
      <c r="K122" s="15"/>
      <c r="M122" s="16" t="s">
        <v>16</v>
      </c>
      <c r="N122" s="17" t="s">
        <v>17</v>
      </c>
      <c r="O122" s="17" t="s">
        <v>18</v>
      </c>
      <c r="P122" s="18" t="s">
        <v>19</v>
      </c>
    </row>
    <row r="123" spans="1:17" x14ac:dyDescent="0.25">
      <c r="A123" s="19" t="s">
        <v>20</v>
      </c>
      <c r="B123" s="20"/>
      <c r="C123" s="21"/>
      <c r="D123" s="22"/>
      <c r="E123" s="22"/>
      <c r="F123" s="22"/>
      <c r="G123" s="22"/>
      <c r="H123" s="22"/>
      <c r="I123" s="22"/>
      <c r="J123" s="22"/>
      <c r="K123" s="23"/>
      <c r="M123" s="24"/>
      <c r="N123" s="25"/>
      <c r="O123" s="26" t="str">
        <f>IF(M123="","",IF((N123-M123)&lt;TIME(4,0,0),(N123-M123),(N123-M123)-TIME(1,0,0)))</f>
        <v/>
      </c>
      <c r="P123" s="27">
        <v>52</v>
      </c>
    </row>
    <row r="124" spans="1:17" x14ac:dyDescent="0.25">
      <c r="A124" s="28">
        <v>43438</v>
      </c>
      <c r="B124" s="29" t="s">
        <v>22</v>
      </c>
      <c r="C124" s="30">
        <v>0.29166666666666669</v>
      </c>
      <c r="D124" s="31">
        <v>0.375</v>
      </c>
      <c r="E124" s="31">
        <v>0.70833333333333337</v>
      </c>
      <c r="F124" s="32">
        <f>IF(D124="",0,ROUND((E124-D124)*24-1,2))</f>
        <v>7</v>
      </c>
      <c r="G124" s="32">
        <f t="shared" ref="G124:G130" si="52">IF(D124="",0,ROUND(F124-C124*24,2))</f>
        <v>0</v>
      </c>
      <c r="K124" s="33"/>
      <c r="M124" s="24">
        <v>0.375</v>
      </c>
      <c r="N124" s="48">
        <v>0.70833333333333337</v>
      </c>
      <c r="O124" s="34">
        <f t="shared" ref="O124:O130" si="53">IF(M124="",0,ROUND((N124-M124)*24-1,2))</f>
        <v>7</v>
      </c>
      <c r="P124" s="35">
        <f t="shared" ref="P124:P130" si="54">IF(M124="",0,ROUND(O124-C124*24,2))</f>
        <v>0</v>
      </c>
      <c r="Q124" s="72"/>
    </row>
    <row r="125" spans="1:17" x14ac:dyDescent="0.25">
      <c r="A125" s="28">
        <f>+A124+1</f>
        <v>43439</v>
      </c>
      <c r="B125" s="29" t="s">
        <v>23</v>
      </c>
      <c r="C125" s="30">
        <v>0.29166666666666669</v>
      </c>
      <c r="D125" s="31">
        <v>0.375</v>
      </c>
      <c r="E125" s="31">
        <v>0.72916666666666663</v>
      </c>
      <c r="F125" s="32">
        <f t="shared" ref="F125:F130" si="55">IF(D125="",0,ROUND((E125-D125)*24-1,2))</f>
        <v>7.5</v>
      </c>
      <c r="G125" s="32">
        <f t="shared" si="52"/>
        <v>0.5</v>
      </c>
      <c r="K125" s="33"/>
      <c r="M125" s="24">
        <v>0.375</v>
      </c>
      <c r="N125" s="48">
        <v>0.72916666666666663</v>
      </c>
      <c r="O125" s="34">
        <f t="shared" si="53"/>
        <v>7.5</v>
      </c>
      <c r="P125" s="35">
        <f t="shared" si="54"/>
        <v>0.5</v>
      </c>
      <c r="Q125" s="72" t="s">
        <v>43</v>
      </c>
    </row>
    <row r="126" spans="1:17" x14ac:dyDescent="0.25">
      <c r="A126" s="36">
        <f>+A125+1</f>
        <v>43440</v>
      </c>
      <c r="B126" s="29" t="s">
        <v>24</v>
      </c>
      <c r="C126" s="30">
        <v>0.29166666666666669</v>
      </c>
      <c r="D126" s="31">
        <v>0.375</v>
      </c>
      <c r="E126" s="31">
        <v>0.72916666666666663</v>
      </c>
      <c r="F126" s="32">
        <f t="shared" si="55"/>
        <v>7.5</v>
      </c>
      <c r="G126" s="32">
        <f t="shared" si="52"/>
        <v>0.5</v>
      </c>
      <c r="K126" s="33"/>
      <c r="M126" s="24">
        <v>0.375</v>
      </c>
      <c r="N126" s="48">
        <v>0.72916666666666663</v>
      </c>
      <c r="O126" s="34">
        <f t="shared" si="53"/>
        <v>7.5</v>
      </c>
      <c r="P126" s="35">
        <f t="shared" si="54"/>
        <v>0.5</v>
      </c>
      <c r="Q126" s="72" t="s">
        <v>50</v>
      </c>
    </row>
    <row r="127" spans="1:17" x14ac:dyDescent="0.25">
      <c r="A127" s="36">
        <f t="shared" ref="A127:A130" si="56">+A126+1</f>
        <v>43441</v>
      </c>
      <c r="B127" s="29" t="s">
        <v>25</v>
      </c>
      <c r="C127" s="30">
        <v>0.29166666666666669</v>
      </c>
      <c r="D127" s="31">
        <v>0.375</v>
      </c>
      <c r="E127" s="31">
        <v>0.70833333333333337</v>
      </c>
      <c r="F127" s="32">
        <f t="shared" si="55"/>
        <v>7</v>
      </c>
      <c r="G127" s="32">
        <f t="shared" si="52"/>
        <v>0</v>
      </c>
      <c r="K127" s="33"/>
      <c r="M127" s="24">
        <v>0.375</v>
      </c>
      <c r="N127" s="48">
        <v>0.71875</v>
      </c>
      <c r="O127" s="34">
        <f t="shared" si="53"/>
        <v>7.25</v>
      </c>
      <c r="P127" s="35">
        <f t="shared" si="54"/>
        <v>0.25</v>
      </c>
      <c r="Q127" s="72" t="s">
        <v>50</v>
      </c>
    </row>
    <row r="128" spans="1:17" x14ac:dyDescent="0.25">
      <c r="A128" s="36">
        <f t="shared" si="56"/>
        <v>43442</v>
      </c>
      <c r="B128" s="29" t="s">
        <v>26</v>
      </c>
      <c r="C128" s="30">
        <v>0.29166666666666669</v>
      </c>
      <c r="D128" s="31">
        <v>0.375</v>
      </c>
      <c r="E128" s="31">
        <v>0.76041666666666663</v>
      </c>
      <c r="F128" s="32">
        <f t="shared" si="55"/>
        <v>8.25</v>
      </c>
      <c r="G128" s="32">
        <f t="shared" si="52"/>
        <v>1.25</v>
      </c>
      <c r="K128" s="33"/>
      <c r="M128" s="24">
        <v>0.375</v>
      </c>
      <c r="N128" s="48">
        <v>0.76041666666666663</v>
      </c>
      <c r="O128" s="34">
        <f t="shared" si="53"/>
        <v>8.25</v>
      </c>
      <c r="P128" s="35">
        <f t="shared" si="54"/>
        <v>1.25</v>
      </c>
      <c r="Q128" s="72" t="s">
        <v>43</v>
      </c>
    </row>
    <row r="129" spans="1:18" x14ac:dyDescent="0.25">
      <c r="A129" s="36">
        <f t="shared" si="56"/>
        <v>43443</v>
      </c>
      <c r="B129" s="29" t="s">
        <v>27</v>
      </c>
      <c r="C129" s="30"/>
      <c r="D129" s="31"/>
      <c r="E129" s="31"/>
      <c r="F129" s="32">
        <f t="shared" si="55"/>
        <v>0</v>
      </c>
      <c r="G129" s="32">
        <f t="shared" si="52"/>
        <v>0</v>
      </c>
      <c r="K129" s="33"/>
      <c r="M129" s="47"/>
      <c r="N129" s="48"/>
      <c r="O129" s="34">
        <f t="shared" si="53"/>
        <v>0</v>
      </c>
      <c r="P129" s="35">
        <f t="shared" si="54"/>
        <v>0</v>
      </c>
      <c r="Q129" s="72"/>
    </row>
    <row r="130" spans="1:18" x14ac:dyDescent="0.25">
      <c r="A130" s="36">
        <f t="shared" si="56"/>
        <v>43444</v>
      </c>
      <c r="B130" s="37" t="s">
        <v>28</v>
      </c>
      <c r="C130" s="38"/>
      <c r="D130" s="31"/>
      <c r="E130" s="31"/>
      <c r="F130" s="32">
        <f t="shared" si="55"/>
        <v>0</v>
      </c>
      <c r="G130" s="32">
        <f t="shared" si="52"/>
        <v>0</v>
      </c>
      <c r="H130" s="32"/>
      <c r="I130" s="32"/>
      <c r="J130" s="32"/>
      <c r="K130" s="33"/>
      <c r="M130" s="47"/>
      <c r="N130" s="48"/>
      <c r="O130" s="34">
        <f t="shared" si="53"/>
        <v>0</v>
      </c>
      <c r="P130" s="35">
        <f t="shared" si="54"/>
        <v>0</v>
      </c>
      <c r="Q130" s="72"/>
    </row>
    <row r="131" spans="1:18" ht="16.8" thickBot="1" x14ac:dyDescent="0.3">
      <c r="A131" s="39"/>
      <c r="B131" s="40" t="s">
        <v>29</v>
      </c>
      <c r="C131" s="41">
        <f>SUM(C124:C130)</f>
        <v>1.4583333333333335</v>
      </c>
      <c r="D131" s="42"/>
      <c r="E131" s="42"/>
      <c r="F131" s="43">
        <f>SUM(F124:F130)</f>
        <v>37.25</v>
      </c>
      <c r="G131" s="43">
        <f>SUM(G124:G130)</f>
        <v>2.25</v>
      </c>
      <c r="H131" s="43">
        <f>IF(G131&lt;0,G131,0)</f>
        <v>0</v>
      </c>
      <c r="I131" s="43">
        <f>IF(F131&gt;$B$3,IF(G131&lt;=8,G131,8),0)</f>
        <v>2.25</v>
      </c>
      <c r="J131" s="43">
        <f>IF(G131&gt;8,G131-8,0)</f>
        <v>0</v>
      </c>
      <c r="K131" s="44"/>
      <c r="L131" s="45"/>
      <c r="M131" s="46"/>
      <c r="N131" s="46"/>
      <c r="O131" s="34"/>
      <c r="P131" s="35"/>
      <c r="Q131" s="72"/>
    </row>
    <row r="132" spans="1:18" x14ac:dyDescent="0.25">
      <c r="A132" s="19" t="s">
        <v>30</v>
      </c>
      <c r="B132" s="20"/>
      <c r="C132" s="21"/>
      <c r="D132" s="22"/>
      <c r="E132" s="22"/>
      <c r="F132" s="22"/>
      <c r="G132" s="22"/>
      <c r="K132" s="23"/>
      <c r="M132" s="24"/>
      <c r="N132" s="25"/>
      <c r="O132" s="34">
        <f t="shared" ref="O132:O139" si="57">IF(M132="",0,ROUND((N132-M132)*24-1,2))</f>
        <v>0</v>
      </c>
      <c r="P132" s="35">
        <f t="shared" ref="P132:P139" si="58">IF(M132="",0,ROUND(O132-C132*24,2))</f>
        <v>0</v>
      </c>
      <c r="Q132" s="72"/>
    </row>
    <row r="133" spans="1:18" x14ac:dyDescent="0.25">
      <c r="A133" s="28">
        <f>A130+1</f>
        <v>43445</v>
      </c>
      <c r="B133" s="29" t="s">
        <v>22</v>
      </c>
      <c r="C133" s="30">
        <v>0.29166666666666669</v>
      </c>
      <c r="D133" s="31">
        <v>0.375</v>
      </c>
      <c r="E133" s="31">
        <v>0.70833333333333337</v>
      </c>
      <c r="F133" s="32">
        <f>IF(D133="",0,ROUND((E133-D133)*24-1,2))</f>
        <v>7</v>
      </c>
      <c r="G133" s="32">
        <f t="shared" ref="G133:G139" si="59">IF(D133="",0,ROUND(F133-C133*24,2))</f>
        <v>0</v>
      </c>
      <c r="K133" s="33"/>
      <c r="M133" s="24">
        <v>0.375</v>
      </c>
      <c r="N133" s="48">
        <v>0.70833333333333337</v>
      </c>
      <c r="O133" s="34">
        <f t="shared" si="57"/>
        <v>7</v>
      </c>
      <c r="P133" s="35">
        <f t="shared" si="58"/>
        <v>0</v>
      </c>
      <c r="Q133" s="72"/>
    </row>
    <row r="134" spans="1:18" x14ac:dyDescent="0.25">
      <c r="A134" s="28">
        <f>+A133+1</f>
        <v>43446</v>
      </c>
      <c r="B134" s="29" t="s">
        <v>23</v>
      </c>
      <c r="C134" s="30">
        <v>0.29166666666666669</v>
      </c>
      <c r="D134" s="31">
        <v>0.375</v>
      </c>
      <c r="E134" s="31">
        <v>0.70833333333333337</v>
      </c>
      <c r="F134" s="32">
        <f t="shared" ref="F134:F139" si="60">IF(D134="",0,ROUND((E134-D134)*24-1,2))</f>
        <v>7</v>
      </c>
      <c r="G134" s="32">
        <f t="shared" si="59"/>
        <v>0</v>
      </c>
      <c r="K134" s="33"/>
      <c r="M134" s="24">
        <v>0.375</v>
      </c>
      <c r="N134" s="48">
        <v>0.70833333333333337</v>
      </c>
      <c r="O134" s="34">
        <f t="shared" si="57"/>
        <v>7</v>
      </c>
      <c r="P134" s="35">
        <f t="shared" si="58"/>
        <v>0</v>
      </c>
      <c r="Q134" s="72"/>
    </row>
    <row r="135" spans="1:18" x14ac:dyDescent="0.25">
      <c r="A135" s="36">
        <f>+A134+1</f>
        <v>43447</v>
      </c>
      <c r="B135" s="29" t="s">
        <v>24</v>
      </c>
      <c r="C135" s="30">
        <v>0.29166666666666669</v>
      </c>
      <c r="D135" s="31">
        <v>0.375</v>
      </c>
      <c r="E135" s="31">
        <v>0.70833333333333337</v>
      </c>
      <c r="F135" s="32">
        <f t="shared" si="60"/>
        <v>7</v>
      </c>
      <c r="G135" s="32">
        <f t="shared" si="59"/>
        <v>0</v>
      </c>
      <c r="K135" s="33"/>
      <c r="M135" s="24">
        <v>0.375</v>
      </c>
      <c r="N135" s="48">
        <v>0.70833333333333337</v>
      </c>
      <c r="O135" s="34">
        <f t="shared" si="57"/>
        <v>7</v>
      </c>
      <c r="P135" s="35">
        <f t="shared" si="58"/>
        <v>0</v>
      </c>
      <c r="Q135" s="72"/>
    </row>
    <row r="136" spans="1:18" x14ac:dyDescent="0.25">
      <c r="A136" s="36">
        <f t="shared" ref="A136:A139" si="61">+A135+1</f>
        <v>43448</v>
      </c>
      <c r="B136" s="29" t="s">
        <v>25</v>
      </c>
      <c r="C136" s="30">
        <v>0.29166666666666669</v>
      </c>
      <c r="D136" s="31">
        <v>0.375</v>
      </c>
      <c r="E136" s="31">
        <v>0.70833333333333337</v>
      </c>
      <c r="F136" s="32">
        <f t="shared" si="60"/>
        <v>7</v>
      </c>
      <c r="G136" s="32">
        <f t="shared" si="59"/>
        <v>0</v>
      </c>
      <c r="K136" s="33"/>
      <c r="M136" s="24">
        <v>0.375</v>
      </c>
      <c r="N136" s="48">
        <v>0.71875</v>
      </c>
      <c r="O136" s="34">
        <f t="shared" si="57"/>
        <v>7.25</v>
      </c>
      <c r="P136" s="35">
        <f t="shared" si="58"/>
        <v>0.25</v>
      </c>
      <c r="Q136" s="72" t="s">
        <v>50</v>
      </c>
    </row>
    <row r="137" spans="1:18" x14ac:dyDescent="0.25">
      <c r="A137" s="36">
        <f t="shared" si="61"/>
        <v>43449</v>
      </c>
      <c r="B137" s="29" t="s">
        <v>26</v>
      </c>
      <c r="C137" s="30">
        <v>0.29166666666666669</v>
      </c>
      <c r="D137" s="31">
        <v>0.375</v>
      </c>
      <c r="E137" s="31">
        <v>0.70833333333333337</v>
      </c>
      <c r="F137" s="32">
        <f t="shared" si="60"/>
        <v>7</v>
      </c>
      <c r="G137" s="32">
        <f t="shared" si="59"/>
        <v>0</v>
      </c>
      <c r="K137" s="33"/>
      <c r="M137" s="24">
        <v>0.375</v>
      </c>
      <c r="N137" s="48">
        <v>0.70833333333333337</v>
      </c>
      <c r="O137" s="34">
        <f t="shared" si="57"/>
        <v>7</v>
      </c>
      <c r="P137" s="35">
        <f t="shared" si="58"/>
        <v>0</v>
      </c>
      <c r="Q137" s="72"/>
    </row>
    <row r="138" spans="1:18" x14ac:dyDescent="0.25">
      <c r="A138" s="36">
        <f t="shared" si="61"/>
        <v>43450</v>
      </c>
      <c r="B138" s="29" t="s">
        <v>27</v>
      </c>
      <c r="C138" s="30"/>
      <c r="D138" s="31"/>
      <c r="E138" s="31"/>
      <c r="F138" s="32">
        <f t="shared" si="60"/>
        <v>0</v>
      </c>
      <c r="G138" s="32">
        <f t="shared" si="59"/>
        <v>0</v>
      </c>
      <c r="H138" s="45"/>
      <c r="I138" s="45"/>
      <c r="J138" s="45"/>
      <c r="K138" s="33"/>
      <c r="L138" s="45"/>
      <c r="M138" s="47"/>
      <c r="N138" s="48"/>
      <c r="O138" s="34">
        <f t="shared" si="57"/>
        <v>0</v>
      </c>
      <c r="P138" s="35">
        <f t="shared" si="58"/>
        <v>0</v>
      </c>
      <c r="Q138" s="72"/>
    </row>
    <row r="139" spans="1:18" x14ac:dyDescent="0.25">
      <c r="A139" s="36">
        <f t="shared" si="61"/>
        <v>43451</v>
      </c>
      <c r="B139" s="37" t="s">
        <v>28</v>
      </c>
      <c r="C139" s="38"/>
      <c r="D139" s="31"/>
      <c r="E139" s="31"/>
      <c r="F139" s="32">
        <f t="shared" si="60"/>
        <v>0</v>
      </c>
      <c r="G139" s="32">
        <f t="shared" si="59"/>
        <v>0</v>
      </c>
      <c r="H139" s="32"/>
      <c r="I139" s="32"/>
      <c r="J139" s="32"/>
      <c r="K139" s="33"/>
      <c r="M139" s="47"/>
      <c r="N139" s="48"/>
      <c r="O139" s="34">
        <f t="shared" si="57"/>
        <v>0</v>
      </c>
      <c r="P139" s="35">
        <f t="shared" si="58"/>
        <v>0</v>
      </c>
      <c r="Q139" s="72"/>
    </row>
    <row r="140" spans="1:18" ht="16.8" thickBot="1" x14ac:dyDescent="0.3">
      <c r="A140" s="39"/>
      <c r="B140" s="40" t="s">
        <v>29</v>
      </c>
      <c r="C140" s="41">
        <f>SUM(C133:C139)</f>
        <v>1.4583333333333335</v>
      </c>
      <c r="D140" s="42"/>
      <c r="E140" s="42"/>
      <c r="F140" s="43">
        <f>SUM(F133:F139)</f>
        <v>35</v>
      </c>
      <c r="G140" s="43">
        <f>SUM(G133:G139)</f>
        <v>0</v>
      </c>
      <c r="H140" s="43">
        <f>IF(G140&lt;0,G140,0)</f>
        <v>0</v>
      </c>
      <c r="I140" s="43">
        <f>IF(F140&gt;$B$3,IF(G140&lt;=8,G140,8),0)</f>
        <v>0</v>
      </c>
      <c r="J140" s="43">
        <f>IF(G140&gt;8,G140-8,0)</f>
        <v>0</v>
      </c>
      <c r="K140" s="44"/>
      <c r="M140" s="46"/>
      <c r="N140" s="46"/>
      <c r="O140" s="34"/>
      <c r="P140" s="35"/>
      <c r="Q140" s="72"/>
    </row>
    <row r="141" spans="1:18" x14ac:dyDescent="0.25">
      <c r="A141" s="19" t="s">
        <v>31</v>
      </c>
      <c r="B141" s="20"/>
      <c r="C141" s="21"/>
      <c r="D141" s="22"/>
      <c r="E141" s="22"/>
      <c r="F141" s="22"/>
      <c r="G141" s="22"/>
      <c r="K141" s="23"/>
      <c r="M141" s="24"/>
      <c r="N141" s="25"/>
      <c r="O141" s="34">
        <f t="shared" ref="O141:O148" si="62">IF(M141="",0,ROUND((N141-M141)*24-1,2))</f>
        <v>0</v>
      </c>
      <c r="P141" s="35">
        <f t="shared" ref="P141:P148" si="63">IF(M141="",0,ROUND(O141-C141*24,2))</f>
        <v>0</v>
      </c>
      <c r="Q141" s="72"/>
    </row>
    <row r="142" spans="1:18" x14ac:dyDescent="0.25">
      <c r="A142" s="28">
        <f>A139+1</f>
        <v>43452</v>
      </c>
      <c r="B142" s="29" t="s">
        <v>22</v>
      </c>
      <c r="C142" s="30">
        <v>0.29166666666666669</v>
      </c>
      <c r="D142" s="31">
        <v>0.375</v>
      </c>
      <c r="E142" s="31">
        <v>0.70833333333333337</v>
      </c>
      <c r="F142" s="32">
        <f>IF(D142="",0,ROUND((E142-D142)*24-1,2))</f>
        <v>7</v>
      </c>
      <c r="G142" s="32">
        <f t="shared" ref="G142:G148" si="64">IF(D142="",0,ROUND(F142-C142*24,2))</f>
        <v>0</v>
      </c>
      <c r="K142" s="33"/>
      <c r="M142" s="24"/>
      <c r="N142" s="48"/>
      <c r="O142" s="34">
        <f t="shared" si="62"/>
        <v>0</v>
      </c>
      <c r="P142" s="35">
        <v>-7</v>
      </c>
      <c r="Q142" s="72"/>
      <c r="R142" s="5" t="s">
        <v>46</v>
      </c>
    </row>
    <row r="143" spans="1:18" x14ac:dyDescent="0.25">
      <c r="A143" s="28">
        <f>+A142+1</f>
        <v>43453</v>
      </c>
      <c r="B143" s="29" t="s">
        <v>23</v>
      </c>
      <c r="C143" s="30">
        <v>0.29166666666666669</v>
      </c>
      <c r="D143" s="31">
        <v>0.375</v>
      </c>
      <c r="E143" s="31">
        <v>0.70833333333333337</v>
      </c>
      <c r="F143" s="32">
        <f t="shared" ref="F143:F148" si="65">IF(D143="",0,ROUND((E143-D143)*24-1,2))</f>
        <v>7</v>
      </c>
      <c r="G143" s="32">
        <f t="shared" si="64"/>
        <v>0</v>
      </c>
      <c r="K143" s="33"/>
      <c r="M143" s="24"/>
      <c r="N143" s="48"/>
      <c r="O143" s="34">
        <f t="shared" si="62"/>
        <v>0</v>
      </c>
      <c r="P143" s="35">
        <v>-7</v>
      </c>
      <c r="Q143" s="72"/>
      <c r="R143" s="5" t="s">
        <v>46</v>
      </c>
    </row>
    <row r="144" spans="1:18" x14ac:dyDescent="0.25">
      <c r="A144" s="36">
        <f>+A143+1</f>
        <v>43454</v>
      </c>
      <c r="B144" s="29" t="s">
        <v>24</v>
      </c>
      <c r="C144" s="30">
        <v>0.29166666666666669</v>
      </c>
      <c r="D144" s="31">
        <v>0.375</v>
      </c>
      <c r="E144" s="31">
        <v>0.70833333333333337</v>
      </c>
      <c r="F144" s="32">
        <f t="shared" si="65"/>
        <v>7</v>
      </c>
      <c r="G144" s="32">
        <f t="shared" si="64"/>
        <v>0</v>
      </c>
      <c r="K144" s="33"/>
      <c r="M144" s="24"/>
      <c r="N144" s="48"/>
      <c r="O144" s="34">
        <f t="shared" si="62"/>
        <v>0</v>
      </c>
      <c r="P144" s="35">
        <v>-7</v>
      </c>
      <c r="Q144" s="72"/>
      <c r="R144" s="5" t="s">
        <v>46</v>
      </c>
    </row>
    <row r="145" spans="1:18" x14ac:dyDescent="0.25">
      <c r="A145" s="36">
        <f t="shared" ref="A145:A148" si="66">+A144+1</f>
        <v>43455</v>
      </c>
      <c r="B145" s="29" t="s">
        <v>25</v>
      </c>
      <c r="C145" s="30">
        <v>0.29166666666666669</v>
      </c>
      <c r="D145" s="31">
        <v>0.375</v>
      </c>
      <c r="E145" s="31">
        <v>0.70833333333333337</v>
      </c>
      <c r="F145" s="32">
        <f t="shared" si="65"/>
        <v>7</v>
      </c>
      <c r="G145" s="32">
        <f t="shared" si="64"/>
        <v>0</v>
      </c>
      <c r="H145" s="45"/>
      <c r="I145" s="45"/>
      <c r="J145" s="45"/>
      <c r="K145" s="33"/>
      <c r="L145" s="45"/>
      <c r="M145" s="24">
        <v>0.375</v>
      </c>
      <c r="N145" s="48">
        <v>0.73958333333333337</v>
      </c>
      <c r="O145" s="34">
        <f t="shared" si="62"/>
        <v>7.75</v>
      </c>
      <c r="P145" s="35">
        <f t="shared" si="63"/>
        <v>0.75</v>
      </c>
      <c r="Q145" s="72" t="s">
        <v>49</v>
      </c>
    </row>
    <row r="146" spans="1:18" x14ac:dyDescent="0.25">
      <c r="A146" s="36">
        <f t="shared" si="66"/>
        <v>43456</v>
      </c>
      <c r="B146" s="29" t="s">
        <v>26</v>
      </c>
      <c r="C146" s="30">
        <v>0.29166666666666669</v>
      </c>
      <c r="D146" s="31">
        <v>0.375</v>
      </c>
      <c r="E146" s="31">
        <v>0.70833333333333337</v>
      </c>
      <c r="F146" s="32">
        <f t="shared" si="65"/>
        <v>7</v>
      </c>
      <c r="G146" s="32">
        <f t="shared" si="64"/>
        <v>0</v>
      </c>
      <c r="K146" s="33"/>
      <c r="M146" s="24">
        <v>0.375</v>
      </c>
      <c r="N146" s="48">
        <v>0.71875</v>
      </c>
      <c r="O146" s="34">
        <f t="shared" si="62"/>
        <v>7.25</v>
      </c>
      <c r="P146" s="35">
        <f t="shared" si="63"/>
        <v>0.25</v>
      </c>
      <c r="Q146" s="72" t="s">
        <v>43</v>
      </c>
      <c r="R146" s="5" t="s">
        <v>53</v>
      </c>
    </row>
    <row r="147" spans="1:18" x14ac:dyDescent="0.25">
      <c r="A147" s="36">
        <f t="shared" si="66"/>
        <v>43457</v>
      </c>
      <c r="B147" s="29" t="s">
        <v>27</v>
      </c>
      <c r="C147" s="30"/>
      <c r="D147" s="31"/>
      <c r="E147" s="31"/>
      <c r="F147" s="32">
        <f t="shared" si="65"/>
        <v>0</v>
      </c>
      <c r="G147" s="32">
        <f t="shared" si="64"/>
        <v>0</v>
      </c>
      <c r="K147" s="68"/>
      <c r="M147" s="47"/>
      <c r="N147" s="48"/>
      <c r="O147" s="34">
        <f t="shared" si="62"/>
        <v>0</v>
      </c>
      <c r="P147" s="35">
        <f t="shared" si="63"/>
        <v>0</v>
      </c>
      <c r="Q147" s="72"/>
    </row>
    <row r="148" spans="1:18" x14ac:dyDescent="0.25">
      <c r="A148" s="36">
        <f t="shared" si="66"/>
        <v>43458</v>
      </c>
      <c r="B148" s="37" t="s">
        <v>28</v>
      </c>
      <c r="C148" s="38"/>
      <c r="D148" s="31"/>
      <c r="E148" s="31"/>
      <c r="F148" s="32">
        <f t="shared" si="65"/>
        <v>0</v>
      </c>
      <c r="G148" s="32">
        <f t="shared" si="64"/>
        <v>0</v>
      </c>
      <c r="H148" s="32"/>
      <c r="I148" s="32"/>
      <c r="J148" s="32"/>
      <c r="K148" s="33"/>
      <c r="M148" s="47"/>
      <c r="N148" s="48"/>
      <c r="O148" s="34">
        <f t="shared" si="62"/>
        <v>0</v>
      </c>
      <c r="P148" s="35">
        <f t="shared" si="63"/>
        <v>0</v>
      </c>
      <c r="Q148" s="72"/>
    </row>
    <row r="149" spans="1:18" ht="16.8" thickBot="1" x14ac:dyDescent="0.3">
      <c r="A149" s="39"/>
      <c r="B149" s="40" t="s">
        <v>29</v>
      </c>
      <c r="C149" s="41">
        <f>SUM(C142:C148)</f>
        <v>1.4583333333333335</v>
      </c>
      <c r="D149" s="42"/>
      <c r="E149" s="42"/>
      <c r="F149" s="43">
        <f>SUM(F142:F148)</f>
        <v>35</v>
      </c>
      <c r="G149" s="43">
        <f>SUM(G142:G148)</f>
        <v>0</v>
      </c>
      <c r="H149" s="43">
        <f>IF(G149&lt;0,G149,0)</f>
        <v>0</v>
      </c>
      <c r="I149" s="43">
        <f>IF(F149&gt;$B$3,IF(G149&lt;=8,G149,8),0)</f>
        <v>0</v>
      </c>
      <c r="J149" s="43">
        <f>IF(G149&gt;8,G149-8,0)</f>
        <v>0</v>
      </c>
      <c r="K149" s="44"/>
      <c r="M149" s="46"/>
      <c r="N149" s="46"/>
      <c r="O149" s="34"/>
      <c r="P149" s="35"/>
      <c r="Q149" s="72"/>
    </row>
    <row r="150" spans="1:18" x14ac:dyDescent="0.25">
      <c r="A150" s="19" t="s">
        <v>32</v>
      </c>
      <c r="B150" s="20"/>
      <c r="C150" s="21"/>
      <c r="D150" s="22"/>
      <c r="E150" s="22"/>
      <c r="F150" s="22"/>
      <c r="G150" s="22"/>
      <c r="K150" s="23"/>
      <c r="M150" s="24"/>
      <c r="N150" s="25"/>
      <c r="O150" s="34">
        <f t="shared" ref="O150:O166" si="67">IF(M150="",0,ROUND((N150-M150)*24-1,2))</f>
        <v>0</v>
      </c>
      <c r="P150" s="35">
        <f t="shared" ref="P150:P166" si="68">IF(M150="",0,ROUND(O150-C150*24,2))</f>
        <v>0</v>
      </c>
      <c r="Q150" s="72"/>
    </row>
    <row r="151" spans="1:18" x14ac:dyDescent="0.25">
      <c r="A151" s="28">
        <f>A148+1</f>
        <v>43459</v>
      </c>
      <c r="B151" s="29" t="s">
        <v>22</v>
      </c>
      <c r="C151" s="30">
        <v>0.29166666666666669</v>
      </c>
      <c r="D151" s="31">
        <v>0.375</v>
      </c>
      <c r="E151" s="31">
        <v>0.70833333333333337</v>
      </c>
      <c r="F151" s="32">
        <f>IF(D151="",0,ROUND((E151-D151)*24-1,2))</f>
        <v>7</v>
      </c>
      <c r="G151" s="32">
        <f t="shared" ref="G151:G157" si="69">IF(D151="",0,ROUND(F151-C151*24,2))</f>
        <v>0</v>
      </c>
      <c r="K151" s="33"/>
      <c r="M151" s="24">
        <v>0.375</v>
      </c>
      <c r="N151" s="48">
        <v>0.70833333333333337</v>
      </c>
      <c r="O151" s="34">
        <f t="shared" si="67"/>
        <v>7</v>
      </c>
      <c r="P151" s="35">
        <f t="shared" si="68"/>
        <v>0</v>
      </c>
      <c r="Q151" s="72"/>
    </row>
    <row r="152" spans="1:18" x14ac:dyDescent="0.25">
      <c r="A152" s="28">
        <f>+A151+1</f>
        <v>43460</v>
      </c>
      <c r="B152" s="29" t="s">
        <v>23</v>
      </c>
      <c r="C152" s="30">
        <v>0.29166666666666669</v>
      </c>
      <c r="D152" s="31">
        <v>0.375</v>
      </c>
      <c r="E152" s="31">
        <v>0.70833333333333337</v>
      </c>
      <c r="F152" s="32">
        <f t="shared" ref="F152:F157" si="70">IF(D152="",0,ROUND((E152-D152)*24-1,2))</f>
        <v>7</v>
      </c>
      <c r="G152" s="32">
        <f t="shared" si="69"/>
        <v>0</v>
      </c>
      <c r="H152" s="45"/>
      <c r="I152" s="45"/>
      <c r="J152" s="45"/>
      <c r="K152" s="33"/>
      <c r="L152" s="45"/>
      <c r="M152" s="24">
        <v>0.375</v>
      </c>
      <c r="N152" s="48">
        <v>0.71875</v>
      </c>
      <c r="O152" s="34">
        <f t="shared" si="67"/>
        <v>7.25</v>
      </c>
      <c r="P152" s="35">
        <f t="shared" si="68"/>
        <v>0.25</v>
      </c>
      <c r="Q152" s="72" t="s">
        <v>43</v>
      </c>
    </row>
    <row r="153" spans="1:18" x14ac:dyDescent="0.25">
      <c r="A153" s="36">
        <f>+A152+1</f>
        <v>43461</v>
      </c>
      <c r="B153" s="29" t="s">
        <v>24</v>
      </c>
      <c r="C153" s="30">
        <v>0.29166666666666669</v>
      </c>
      <c r="D153" s="31">
        <v>0.375</v>
      </c>
      <c r="E153" s="31">
        <v>0.70833333333333337</v>
      </c>
      <c r="F153" s="32">
        <f t="shared" si="70"/>
        <v>7</v>
      </c>
      <c r="G153" s="32">
        <f t="shared" si="69"/>
        <v>0</v>
      </c>
      <c r="K153" s="33"/>
      <c r="M153" s="24">
        <v>0.375</v>
      </c>
      <c r="N153" s="48">
        <v>0.70833333333333337</v>
      </c>
      <c r="O153" s="34">
        <f t="shared" si="67"/>
        <v>7</v>
      </c>
      <c r="P153" s="35">
        <f t="shared" si="68"/>
        <v>0</v>
      </c>
      <c r="Q153" s="72"/>
    </row>
    <row r="154" spans="1:18" x14ac:dyDescent="0.25">
      <c r="A154" s="36">
        <f t="shared" ref="A154:A157" si="71">+A153+1</f>
        <v>43462</v>
      </c>
      <c r="B154" s="29" t="s">
        <v>25</v>
      </c>
      <c r="C154" s="30">
        <v>0.29166666666666669</v>
      </c>
      <c r="D154" s="31">
        <v>0.375</v>
      </c>
      <c r="E154" s="31">
        <v>0.70833333333333337</v>
      </c>
      <c r="F154" s="32">
        <f t="shared" si="70"/>
        <v>7</v>
      </c>
      <c r="G154" s="32">
        <f t="shared" si="69"/>
        <v>0</v>
      </c>
      <c r="K154" s="33"/>
      <c r="M154" s="24">
        <v>0.375</v>
      </c>
      <c r="N154" s="48">
        <v>0.70833333333333337</v>
      </c>
      <c r="O154" s="34">
        <f t="shared" si="67"/>
        <v>7</v>
      </c>
      <c r="P154" s="35">
        <f t="shared" si="68"/>
        <v>0</v>
      </c>
      <c r="Q154" s="72"/>
    </row>
    <row r="155" spans="1:18" x14ac:dyDescent="0.25">
      <c r="A155" s="36">
        <f t="shared" si="71"/>
        <v>43463</v>
      </c>
      <c r="B155" s="29" t="s">
        <v>26</v>
      </c>
      <c r="C155" s="30">
        <v>0.29166666666666669</v>
      </c>
      <c r="D155" s="31">
        <v>0.375</v>
      </c>
      <c r="E155" s="31">
        <v>0.70833333333333337</v>
      </c>
      <c r="F155" s="32">
        <f t="shared" si="70"/>
        <v>7</v>
      </c>
      <c r="G155" s="32">
        <f t="shared" si="69"/>
        <v>0</v>
      </c>
      <c r="K155" s="33"/>
      <c r="M155" s="24">
        <v>0.375</v>
      </c>
      <c r="N155" s="48">
        <v>0.70833333333333337</v>
      </c>
      <c r="O155" s="34">
        <f t="shared" si="67"/>
        <v>7</v>
      </c>
      <c r="P155" s="35">
        <f t="shared" si="68"/>
        <v>0</v>
      </c>
      <c r="Q155" s="72"/>
    </row>
    <row r="156" spans="1:18" x14ac:dyDescent="0.25">
      <c r="A156" s="36">
        <f t="shared" si="71"/>
        <v>43464</v>
      </c>
      <c r="B156" s="29" t="s">
        <v>27</v>
      </c>
      <c r="C156" s="30"/>
      <c r="D156" s="31"/>
      <c r="E156" s="31"/>
      <c r="F156" s="32">
        <f t="shared" si="70"/>
        <v>0</v>
      </c>
      <c r="G156" s="32">
        <f t="shared" si="69"/>
        <v>0</v>
      </c>
      <c r="K156" s="33"/>
      <c r="M156" s="24"/>
      <c r="N156" s="48"/>
      <c r="O156" s="34">
        <f t="shared" si="67"/>
        <v>0</v>
      </c>
      <c r="P156" s="35">
        <f t="shared" si="68"/>
        <v>0</v>
      </c>
      <c r="Q156" s="72"/>
    </row>
    <row r="157" spans="1:18" x14ac:dyDescent="0.25">
      <c r="A157" s="36">
        <f t="shared" si="71"/>
        <v>43465</v>
      </c>
      <c r="B157" s="37" t="s">
        <v>28</v>
      </c>
      <c r="C157" s="38"/>
      <c r="D157" s="31"/>
      <c r="E157" s="31"/>
      <c r="F157" s="32">
        <f t="shared" si="70"/>
        <v>0</v>
      </c>
      <c r="G157" s="32">
        <f t="shared" si="69"/>
        <v>0</v>
      </c>
      <c r="H157" s="32"/>
      <c r="I157" s="32"/>
      <c r="J157" s="32"/>
      <c r="K157" s="33"/>
      <c r="M157" s="24"/>
      <c r="N157" s="25"/>
      <c r="O157" s="34">
        <f t="shared" si="67"/>
        <v>0</v>
      </c>
      <c r="P157" s="35">
        <f t="shared" si="68"/>
        <v>0</v>
      </c>
      <c r="Q157" s="72"/>
    </row>
    <row r="158" spans="1:18" ht="16.8" thickBot="1" x14ac:dyDescent="0.3">
      <c r="A158" s="39"/>
      <c r="B158" s="40" t="s">
        <v>29</v>
      </c>
      <c r="C158" s="41">
        <f>SUM(C151:C157)</f>
        <v>1.4583333333333335</v>
      </c>
      <c r="D158" s="42"/>
      <c r="E158" s="42"/>
      <c r="F158" s="43">
        <f>SUM(F151:F157)</f>
        <v>35</v>
      </c>
      <c r="G158" s="43">
        <f>SUM(G151:G157)</f>
        <v>0</v>
      </c>
      <c r="H158" s="43">
        <f>IF(G158&lt;0,G158,0)</f>
        <v>0</v>
      </c>
      <c r="I158" s="43">
        <f>IF(F158&gt;$B$3,IF(G158&lt;=8,G158,8),0)</f>
        <v>0</v>
      </c>
      <c r="J158" s="43">
        <f>IF(G158&gt;8,G158-8,0)</f>
        <v>0</v>
      </c>
      <c r="K158" s="44"/>
      <c r="M158" s="24"/>
      <c r="N158" s="25"/>
      <c r="O158" s="34">
        <f t="shared" si="67"/>
        <v>0</v>
      </c>
      <c r="P158" s="35">
        <f t="shared" si="68"/>
        <v>0</v>
      </c>
      <c r="Q158" s="72"/>
    </row>
    <row r="159" spans="1:18" x14ac:dyDescent="0.25">
      <c r="A159" s="19" t="s">
        <v>33</v>
      </c>
      <c r="B159" s="20"/>
      <c r="C159" s="21"/>
      <c r="D159" s="22"/>
      <c r="E159" s="22"/>
      <c r="F159" s="22"/>
      <c r="G159" s="22"/>
      <c r="H159" s="45"/>
      <c r="I159" s="45"/>
      <c r="J159" s="45"/>
      <c r="K159" s="23"/>
      <c r="L159" s="45"/>
      <c r="M159" s="24"/>
      <c r="N159" s="25"/>
      <c r="O159" s="34">
        <f t="shared" si="67"/>
        <v>0</v>
      </c>
      <c r="P159" s="35">
        <f t="shared" si="68"/>
        <v>0</v>
      </c>
      <c r="Q159" s="72"/>
    </row>
    <row r="160" spans="1:18" x14ac:dyDescent="0.25">
      <c r="A160" s="28"/>
      <c r="B160" s="29" t="s">
        <v>22</v>
      </c>
      <c r="C160" s="30"/>
      <c r="D160" s="31"/>
      <c r="E160" s="31"/>
      <c r="F160" s="32"/>
      <c r="G160" s="32">
        <f t="shared" ref="G160:G166" si="72">IF(D160="",0,ROUND(F160-C160*24,2))</f>
        <v>0</v>
      </c>
      <c r="K160" s="33"/>
      <c r="M160" s="47"/>
      <c r="N160" s="48"/>
      <c r="O160" s="34">
        <f t="shared" si="67"/>
        <v>0</v>
      </c>
      <c r="P160" s="35">
        <f t="shared" si="68"/>
        <v>0</v>
      </c>
      <c r="Q160" s="72"/>
    </row>
    <row r="161" spans="1:17" x14ac:dyDescent="0.25">
      <c r="A161" s="28"/>
      <c r="B161" s="29" t="s">
        <v>23</v>
      </c>
      <c r="C161" s="30"/>
      <c r="D161" s="31"/>
      <c r="E161" s="31"/>
      <c r="F161" s="32"/>
      <c r="G161" s="32">
        <f t="shared" si="72"/>
        <v>0</v>
      </c>
      <c r="K161" s="33"/>
      <c r="M161" s="47"/>
      <c r="N161" s="48"/>
      <c r="O161" s="34">
        <f t="shared" si="67"/>
        <v>0</v>
      </c>
      <c r="P161" s="35">
        <f t="shared" si="68"/>
        <v>0</v>
      </c>
      <c r="Q161" s="72"/>
    </row>
    <row r="162" spans="1:17" x14ac:dyDescent="0.25">
      <c r="A162" s="28"/>
      <c r="B162" s="29" t="s">
        <v>24</v>
      </c>
      <c r="C162" s="30"/>
      <c r="D162" s="31"/>
      <c r="E162" s="31"/>
      <c r="F162" s="32"/>
      <c r="G162" s="32">
        <f t="shared" si="72"/>
        <v>0</v>
      </c>
      <c r="H162" s="45"/>
      <c r="I162" s="45"/>
      <c r="J162" s="45"/>
      <c r="K162" s="33"/>
      <c r="L162" s="45"/>
      <c r="M162" s="47"/>
      <c r="N162" s="48"/>
      <c r="O162" s="34">
        <f t="shared" si="67"/>
        <v>0</v>
      </c>
      <c r="P162" s="35">
        <f t="shared" si="68"/>
        <v>0</v>
      </c>
      <c r="Q162" s="72"/>
    </row>
    <row r="163" spans="1:17" x14ac:dyDescent="0.25">
      <c r="A163" s="28"/>
      <c r="B163" s="29" t="s">
        <v>25</v>
      </c>
      <c r="C163" s="30"/>
      <c r="D163" s="31"/>
      <c r="E163" s="31"/>
      <c r="F163" s="32"/>
      <c r="G163" s="32">
        <f t="shared" si="72"/>
        <v>0</v>
      </c>
      <c r="K163" s="33"/>
      <c r="M163" s="47"/>
      <c r="N163" s="48"/>
      <c r="O163" s="34">
        <f t="shared" si="67"/>
        <v>0</v>
      </c>
      <c r="P163" s="35">
        <f t="shared" si="68"/>
        <v>0</v>
      </c>
      <c r="Q163" s="72"/>
    </row>
    <row r="164" spans="1:17" x14ac:dyDescent="0.25">
      <c r="A164" s="28"/>
      <c r="B164" s="29" t="s">
        <v>26</v>
      </c>
      <c r="C164" s="30"/>
      <c r="D164" s="31"/>
      <c r="E164" s="31"/>
      <c r="F164" s="32"/>
      <c r="G164" s="32">
        <f t="shared" si="72"/>
        <v>0</v>
      </c>
      <c r="K164" s="33"/>
      <c r="M164" s="47"/>
      <c r="N164" s="48"/>
      <c r="O164" s="34">
        <f t="shared" si="67"/>
        <v>0</v>
      </c>
      <c r="P164" s="35">
        <f t="shared" si="68"/>
        <v>0</v>
      </c>
      <c r="Q164" s="72"/>
    </row>
    <row r="165" spans="1:17" x14ac:dyDescent="0.25">
      <c r="A165" s="36"/>
      <c r="B165" s="29" t="s">
        <v>27</v>
      </c>
      <c r="C165" s="30"/>
      <c r="D165" s="31"/>
      <c r="E165" s="31"/>
      <c r="F165" s="32">
        <f t="shared" ref="F165:F166" si="73">IF(D165="",0,ROUND((E165-D165)*24-1,2))</f>
        <v>0</v>
      </c>
      <c r="G165" s="32">
        <f t="shared" si="72"/>
        <v>0</v>
      </c>
      <c r="K165" s="33"/>
      <c r="M165" s="24"/>
      <c r="N165" s="25"/>
      <c r="O165" s="34">
        <f t="shared" si="67"/>
        <v>0</v>
      </c>
      <c r="P165" s="35">
        <f t="shared" si="68"/>
        <v>0</v>
      </c>
      <c r="Q165" s="72"/>
    </row>
    <row r="166" spans="1:17" x14ac:dyDescent="0.25">
      <c r="A166" s="36"/>
      <c r="B166" s="37" t="s">
        <v>28</v>
      </c>
      <c r="C166" s="38"/>
      <c r="D166" s="31"/>
      <c r="E166" s="31"/>
      <c r="F166" s="32">
        <f t="shared" si="73"/>
        <v>0</v>
      </c>
      <c r="G166" s="32">
        <f t="shared" si="72"/>
        <v>0</v>
      </c>
      <c r="H166" s="32"/>
      <c r="I166" s="32"/>
      <c r="J166" s="32"/>
      <c r="K166" s="33"/>
      <c r="M166" s="24"/>
      <c r="N166" s="25"/>
      <c r="O166" s="34">
        <f t="shared" si="67"/>
        <v>0</v>
      </c>
      <c r="P166" s="35">
        <f t="shared" si="68"/>
        <v>0</v>
      </c>
      <c r="Q166" s="72"/>
    </row>
    <row r="167" spans="1:17" ht="16.8" thickBot="1" x14ac:dyDescent="0.3">
      <c r="A167" s="39"/>
      <c r="B167" s="40" t="s">
        <v>29</v>
      </c>
      <c r="C167" s="41">
        <f>SUM(C160:C166)</f>
        <v>0</v>
      </c>
      <c r="D167" s="42"/>
      <c r="E167" s="42"/>
      <c r="F167" s="43">
        <f>SUM(F160:F166)</f>
        <v>0</v>
      </c>
      <c r="G167" s="43">
        <f>SUM(G160:G166)</f>
        <v>0</v>
      </c>
      <c r="H167" s="43">
        <f>IF(G167&lt;0,G167,0)</f>
        <v>0</v>
      </c>
      <c r="I167" s="43">
        <f>IF(F167&gt;$B$3,IF(G167&lt;=8,G167,8),0)</f>
        <v>0</v>
      </c>
      <c r="J167" s="43">
        <f>IF(G167&gt;8,G167-8,0)</f>
        <v>0</v>
      </c>
      <c r="K167" s="44"/>
      <c r="M167" s="24"/>
      <c r="N167" s="25"/>
      <c r="O167" s="26"/>
      <c r="P167" s="49" t="str">
        <f t="shared" ref="P167" si="74">IF(K167="RTT",-"7:0:0",IF(O167="","",O167-TIMEVALUE("7:00")+10^-10))</f>
        <v/>
      </c>
      <c r="Q167" s="72"/>
    </row>
    <row r="168" spans="1:17" ht="16.8" thickBot="1" x14ac:dyDescent="0.3">
      <c r="F168" s="50"/>
      <c r="G168" s="50"/>
      <c r="K168" s="51"/>
      <c r="M168" s="24"/>
      <c r="N168" s="25"/>
      <c r="O168" s="26"/>
      <c r="P168" s="49"/>
      <c r="Q168" s="72"/>
    </row>
    <row r="169" spans="1:17" x14ac:dyDescent="0.25">
      <c r="A169" s="19" t="s">
        <v>34</v>
      </c>
      <c r="B169" s="20"/>
      <c r="C169" s="21"/>
      <c r="D169" s="22"/>
      <c r="E169" s="22"/>
      <c r="F169" s="52"/>
      <c r="G169" s="53"/>
      <c r="H169" s="53"/>
      <c r="I169" s="53"/>
      <c r="J169" s="53"/>
      <c r="K169" s="54"/>
      <c r="M169" s="24"/>
      <c r="N169" s="25"/>
      <c r="O169" s="55">
        <f>SUM(O123:O168)</f>
        <v>123</v>
      </c>
      <c r="P169" s="56">
        <f>SUM(P123:P168)</f>
        <v>35</v>
      </c>
      <c r="Q169" s="72"/>
    </row>
    <row r="170" spans="1:17" ht="16.8" thickBot="1" x14ac:dyDescent="0.3">
      <c r="A170" s="57"/>
      <c r="B170" s="58" t="s">
        <v>35</v>
      </c>
      <c r="C170" s="41">
        <f>+C131+C140+C149+C158+C167</f>
        <v>5.8333333333333339</v>
      </c>
      <c r="D170" s="59"/>
      <c r="E170" s="59"/>
      <c r="F170" s="60">
        <f>+F131+F140+F149+F158+F167</f>
        <v>142.25</v>
      </c>
      <c r="G170" s="60">
        <f>+G131+G140+G149+G158+G167</f>
        <v>2.25</v>
      </c>
      <c r="H170" s="60">
        <f>+H131+H140+H149+H158+H167</f>
        <v>0</v>
      </c>
      <c r="I170" s="60">
        <f>+I131+I140+I149+I158+I167</f>
        <v>2.25</v>
      </c>
      <c r="J170" s="60">
        <f>+J131+J140+J149+J158+J167</f>
        <v>0</v>
      </c>
      <c r="K170" s="61"/>
      <c r="M170" s="85" t="s">
        <v>36</v>
      </c>
      <c r="N170" s="86"/>
      <c r="O170" s="86"/>
      <c r="P170" s="62">
        <f>P169-G170</f>
        <v>32.75</v>
      </c>
    </row>
    <row r="171" spans="1:17" x14ac:dyDescent="0.25">
      <c r="G171" s="63"/>
      <c r="K171" s="63"/>
    </row>
    <row r="172" spans="1:17" x14ac:dyDescent="0.25">
      <c r="F172" s="50"/>
      <c r="O172" s="65"/>
      <c r="P172" s="64"/>
    </row>
    <row r="173" spans="1:17" x14ac:dyDescent="0.25">
      <c r="A173" s="7" t="s">
        <v>37</v>
      </c>
      <c r="O173" s="65" t="s">
        <v>38</v>
      </c>
      <c r="P173" s="66">
        <f>I170+J170</f>
        <v>2.25</v>
      </c>
    </row>
    <row r="174" spans="1:17" x14ac:dyDescent="0.25">
      <c r="F174" s="50"/>
    </row>
    <row r="177" spans="1:17" x14ac:dyDescent="0.25">
      <c r="A177" s="6" t="s">
        <v>0</v>
      </c>
      <c r="B177" s="7" t="s">
        <v>39</v>
      </c>
      <c r="G177" s="6"/>
      <c r="I177" s="6" t="s">
        <v>1</v>
      </c>
      <c r="J177" s="8">
        <v>43465</v>
      </c>
      <c r="K177" s="4"/>
      <c r="N177" s="64"/>
      <c r="O177" s="67"/>
      <c r="P177" s="64"/>
    </row>
    <row r="178" spans="1:17" ht="16.8" thickBot="1" x14ac:dyDescent="0.3">
      <c r="A178" s="9" t="s">
        <v>2</v>
      </c>
      <c r="B178" s="3">
        <v>35</v>
      </c>
    </row>
    <row r="179" spans="1:17" x14ac:dyDescent="0.25">
      <c r="C179" s="80" t="s">
        <v>3</v>
      </c>
      <c r="D179" s="81"/>
      <c r="E179" s="81"/>
      <c r="F179" s="81"/>
      <c r="G179" s="81"/>
      <c r="H179" s="81"/>
      <c r="I179" s="81"/>
      <c r="J179" s="81"/>
      <c r="K179" s="82"/>
    </row>
    <row r="180" spans="1:17" ht="48.6" x14ac:dyDescent="0.25">
      <c r="C180" s="10" t="s">
        <v>4</v>
      </c>
      <c r="D180" s="11" t="s">
        <v>5</v>
      </c>
      <c r="E180" s="11" t="s">
        <v>56</v>
      </c>
      <c r="F180" s="11" t="s">
        <v>7</v>
      </c>
      <c r="G180" s="11" t="s">
        <v>8</v>
      </c>
      <c r="H180" s="11" t="s">
        <v>9</v>
      </c>
      <c r="I180" s="11" t="s">
        <v>10</v>
      </c>
      <c r="J180" s="11" t="s">
        <v>11</v>
      </c>
      <c r="K180" s="12" t="s">
        <v>12</v>
      </c>
      <c r="M180" s="13"/>
      <c r="N180" s="83" t="s">
        <v>13</v>
      </c>
      <c r="O180" s="83"/>
      <c r="P180" s="84"/>
    </row>
    <row r="181" spans="1:17" ht="33" thickBot="1" x14ac:dyDescent="0.3">
      <c r="C181" s="10" t="s">
        <v>14</v>
      </c>
      <c r="D181" s="11" t="s">
        <v>14</v>
      </c>
      <c r="E181" s="11" t="s">
        <v>14</v>
      </c>
      <c r="F181" s="11"/>
      <c r="G181" s="11" t="s">
        <v>15</v>
      </c>
      <c r="H181" s="11"/>
      <c r="I181" s="14">
        <v>0.25</v>
      </c>
      <c r="J181" s="14">
        <v>0.5</v>
      </c>
      <c r="K181" s="15"/>
      <c r="M181" s="16" t="s">
        <v>16</v>
      </c>
      <c r="N181" s="17" t="s">
        <v>17</v>
      </c>
      <c r="O181" s="17" t="s">
        <v>18</v>
      </c>
      <c r="P181" s="18" t="s">
        <v>19</v>
      </c>
    </row>
    <row r="182" spans="1:17" x14ac:dyDescent="0.25">
      <c r="A182" s="19" t="s">
        <v>20</v>
      </c>
      <c r="B182" s="20"/>
      <c r="C182" s="21"/>
      <c r="D182" s="22"/>
      <c r="E182" s="22"/>
      <c r="F182" s="22"/>
      <c r="G182" s="22"/>
      <c r="H182" s="22"/>
      <c r="I182" s="22"/>
      <c r="J182" s="22"/>
      <c r="K182" s="23"/>
      <c r="M182" s="24"/>
      <c r="N182" s="25"/>
      <c r="O182" s="26" t="str">
        <f>IF(M182="","",IF((N182-M182)&lt;TIME(4,0,0),(N182-M182),(N182-M182)-TIME(1,0,0)))</f>
        <v/>
      </c>
      <c r="P182" s="27">
        <v>32.75</v>
      </c>
    </row>
    <row r="183" spans="1:17" x14ac:dyDescent="0.25">
      <c r="A183" s="28">
        <v>43466</v>
      </c>
      <c r="B183" s="29" t="s">
        <v>22</v>
      </c>
      <c r="C183" s="30">
        <v>0.29166666666666669</v>
      </c>
      <c r="D183" s="31">
        <v>0.375</v>
      </c>
      <c r="E183" s="31">
        <v>0.70833333333333337</v>
      </c>
      <c r="F183" s="32">
        <f>IF(D183="",0,ROUND((E183-D183)*24-1,2))</f>
        <v>7</v>
      </c>
      <c r="G183" s="32">
        <f t="shared" ref="G183:G189" si="75">IF(D183="",0,ROUND(F183-C183*24,2))</f>
        <v>0</v>
      </c>
      <c r="K183" s="33" t="s">
        <v>57</v>
      </c>
      <c r="M183" s="24"/>
      <c r="N183" s="48"/>
      <c r="O183" s="34">
        <f t="shared" ref="O183:O189" si="76">IF(M183="",0,ROUND((N183-M183)*24-1,2))</f>
        <v>0</v>
      </c>
      <c r="P183" s="35">
        <f t="shared" ref="P183:P189" si="77">IF(M183="",0,ROUND(O183-C183*24,2))</f>
        <v>0</v>
      </c>
      <c r="Q183" s="72"/>
    </row>
    <row r="184" spans="1:17" x14ac:dyDescent="0.25">
      <c r="A184" s="28">
        <f>+A183+1</f>
        <v>43467</v>
      </c>
      <c r="B184" s="29" t="s">
        <v>23</v>
      </c>
      <c r="C184" s="30">
        <v>0.29166666666666669</v>
      </c>
      <c r="D184" s="31">
        <v>0.375</v>
      </c>
      <c r="E184" s="31">
        <v>0.70833333333333337</v>
      </c>
      <c r="F184" s="32">
        <f t="shared" ref="F184:F189" si="78">IF(D184="",0,ROUND((E184-D184)*24-1,2))</f>
        <v>7</v>
      </c>
      <c r="G184" s="32">
        <f t="shared" si="75"/>
        <v>0</v>
      </c>
      <c r="K184" s="33"/>
      <c r="M184" s="24">
        <v>0.375</v>
      </c>
      <c r="N184" s="48">
        <v>0.70833333333333337</v>
      </c>
      <c r="O184" s="34">
        <f t="shared" si="76"/>
        <v>7</v>
      </c>
      <c r="P184" s="35">
        <f t="shared" si="77"/>
        <v>0</v>
      </c>
      <c r="Q184" s="72"/>
    </row>
    <row r="185" spans="1:17" x14ac:dyDescent="0.25">
      <c r="A185" s="36">
        <f>+A184+1</f>
        <v>43468</v>
      </c>
      <c r="B185" s="29" t="s">
        <v>24</v>
      </c>
      <c r="C185" s="30">
        <v>0.29166666666666669</v>
      </c>
      <c r="D185" s="31">
        <v>0.375</v>
      </c>
      <c r="E185" s="31">
        <v>0.70833333333333337</v>
      </c>
      <c r="F185" s="32">
        <f t="shared" si="78"/>
        <v>7</v>
      </c>
      <c r="G185" s="32">
        <f t="shared" si="75"/>
        <v>0</v>
      </c>
      <c r="K185" s="33" t="s">
        <v>58</v>
      </c>
      <c r="M185" s="24"/>
      <c r="N185" s="48"/>
      <c r="O185" s="34">
        <f t="shared" si="76"/>
        <v>0</v>
      </c>
      <c r="P185" s="35">
        <f t="shared" si="77"/>
        <v>0</v>
      </c>
      <c r="Q185" s="72"/>
    </row>
    <row r="186" spans="1:17" x14ac:dyDescent="0.25">
      <c r="A186" s="36">
        <f t="shared" ref="A186:A189" si="79">+A185+1</f>
        <v>43469</v>
      </c>
      <c r="B186" s="29" t="s">
        <v>25</v>
      </c>
      <c r="C186" s="30">
        <v>0.29166666666666669</v>
      </c>
      <c r="D186" s="31">
        <v>0.375</v>
      </c>
      <c r="E186" s="31">
        <v>0.70833333333333337</v>
      </c>
      <c r="F186" s="32">
        <f t="shared" si="78"/>
        <v>7</v>
      </c>
      <c r="G186" s="32">
        <f t="shared" si="75"/>
        <v>0</v>
      </c>
      <c r="K186" s="33" t="s">
        <v>58</v>
      </c>
      <c r="M186" s="24"/>
      <c r="N186" s="48"/>
      <c r="O186" s="34">
        <f t="shared" si="76"/>
        <v>0</v>
      </c>
      <c r="P186" s="35">
        <f t="shared" si="77"/>
        <v>0</v>
      </c>
      <c r="Q186" s="72"/>
    </row>
    <row r="187" spans="1:17" x14ac:dyDescent="0.25">
      <c r="A187" s="36">
        <f t="shared" si="79"/>
        <v>43470</v>
      </c>
      <c r="B187" s="29" t="s">
        <v>26</v>
      </c>
      <c r="C187" s="30">
        <v>0.29166666666666669</v>
      </c>
      <c r="D187" s="31">
        <v>0.375</v>
      </c>
      <c r="E187" s="31">
        <v>0.70833333333333337</v>
      </c>
      <c r="F187" s="32">
        <f t="shared" si="78"/>
        <v>7</v>
      </c>
      <c r="G187" s="32">
        <f t="shared" si="75"/>
        <v>0</v>
      </c>
      <c r="K187" s="33"/>
      <c r="M187" s="24">
        <v>0.375</v>
      </c>
      <c r="N187" s="48">
        <v>0.70833333333333337</v>
      </c>
      <c r="O187" s="34">
        <f t="shared" si="76"/>
        <v>7</v>
      </c>
      <c r="P187" s="35">
        <f t="shared" si="77"/>
        <v>0</v>
      </c>
      <c r="Q187" s="72"/>
    </row>
    <row r="188" spans="1:17" x14ac:dyDescent="0.25">
      <c r="A188" s="36">
        <f t="shared" si="79"/>
        <v>43471</v>
      </c>
      <c r="B188" s="29" t="s">
        <v>27</v>
      </c>
      <c r="C188" s="30"/>
      <c r="D188" s="31"/>
      <c r="E188" s="31"/>
      <c r="F188" s="32">
        <f t="shared" si="78"/>
        <v>0</v>
      </c>
      <c r="G188" s="32">
        <f t="shared" si="75"/>
        <v>0</v>
      </c>
      <c r="K188" s="33"/>
      <c r="M188" s="47"/>
      <c r="N188" s="48"/>
      <c r="O188" s="34">
        <f t="shared" si="76"/>
        <v>0</v>
      </c>
      <c r="P188" s="35">
        <f t="shared" si="77"/>
        <v>0</v>
      </c>
      <c r="Q188" s="72"/>
    </row>
    <row r="189" spans="1:17" x14ac:dyDescent="0.25">
      <c r="A189" s="36">
        <f t="shared" si="79"/>
        <v>43472</v>
      </c>
      <c r="B189" s="37" t="s">
        <v>28</v>
      </c>
      <c r="C189" s="38"/>
      <c r="D189" s="31"/>
      <c r="E189" s="31"/>
      <c r="F189" s="32">
        <f t="shared" si="78"/>
        <v>0</v>
      </c>
      <c r="G189" s="32">
        <f t="shared" si="75"/>
        <v>0</v>
      </c>
      <c r="H189" s="32"/>
      <c r="I189" s="32"/>
      <c r="J189" s="32"/>
      <c r="K189" s="33"/>
      <c r="M189" s="47"/>
      <c r="N189" s="48"/>
      <c r="O189" s="34">
        <f t="shared" si="76"/>
        <v>0</v>
      </c>
      <c r="P189" s="35">
        <f t="shared" si="77"/>
        <v>0</v>
      </c>
      <c r="Q189" s="72"/>
    </row>
    <row r="190" spans="1:17" ht="16.8" thickBot="1" x14ac:dyDescent="0.3">
      <c r="A190" s="39"/>
      <c r="B190" s="40" t="s">
        <v>29</v>
      </c>
      <c r="C190" s="41">
        <f>SUM(C183:C189)</f>
        <v>1.4583333333333335</v>
      </c>
      <c r="D190" s="42"/>
      <c r="E190" s="42"/>
      <c r="F190" s="43">
        <f>SUM(F183:F189)</f>
        <v>35</v>
      </c>
      <c r="G190" s="43">
        <f>SUM(G183:G189)</f>
        <v>0</v>
      </c>
      <c r="H190" s="43">
        <f>IF(G190&lt;0,G190,0)</f>
        <v>0</v>
      </c>
      <c r="I190" s="43">
        <f>IF(F190&gt;$B$3,IF(G190&lt;=8,G190,8),0)</f>
        <v>0</v>
      </c>
      <c r="J190" s="43">
        <f>IF(G190&gt;8,G190-8,0)</f>
        <v>0</v>
      </c>
      <c r="K190" s="44"/>
      <c r="L190" s="45"/>
      <c r="M190" s="46"/>
      <c r="N190" s="46"/>
      <c r="O190" s="34"/>
      <c r="P190" s="35"/>
      <c r="Q190" s="72"/>
    </row>
    <row r="191" spans="1:17" x14ac:dyDescent="0.25">
      <c r="A191" s="19" t="s">
        <v>30</v>
      </c>
      <c r="B191" s="20"/>
      <c r="C191" s="21"/>
      <c r="D191" s="22"/>
      <c r="E191" s="22"/>
      <c r="F191" s="22"/>
      <c r="G191" s="22"/>
      <c r="K191" s="23"/>
      <c r="M191" s="24"/>
      <c r="N191" s="25"/>
      <c r="O191" s="34">
        <f t="shared" ref="O191:O198" si="80">IF(M191="",0,ROUND((N191-M191)*24-1,2))</f>
        <v>0</v>
      </c>
      <c r="P191" s="35">
        <f t="shared" ref="P191:P198" si="81">IF(M191="",0,ROUND(O191-C191*24,2))</f>
        <v>0</v>
      </c>
      <c r="Q191" s="72"/>
    </row>
    <row r="192" spans="1:17" x14ac:dyDescent="0.25">
      <c r="A192" s="28">
        <f>A189+1</f>
        <v>43473</v>
      </c>
      <c r="B192" s="29" t="s">
        <v>22</v>
      </c>
      <c r="C192" s="30">
        <v>0.29166666666666669</v>
      </c>
      <c r="D192" s="31">
        <v>0.375</v>
      </c>
      <c r="E192" s="31">
        <v>0.70833333333333337</v>
      </c>
      <c r="F192" s="32">
        <f>IF(D192="",0,ROUND((E192-D192)*24-1,2))</f>
        <v>7</v>
      </c>
      <c r="G192" s="32">
        <f t="shared" ref="G192:G198" si="82">IF(D192="",0,ROUND(F192-C192*24,2))</f>
        <v>0</v>
      </c>
      <c r="K192" s="33"/>
      <c r="M192" s="24">
        <v>0.375</v>
      </c>
      <c r="N192" s="48">
        <v>0.70833333333333337</v>
      </c>
      <c r="O192" s="34">
        <f t="shared" si="80"/>
        <v>7</v>
      </c>
      <c r="P192" s="35">
        <f t="shared" si="81"/>
        <v>0</v>
      </c>
      <c r="Q192" s="72"/>
    </row>
    <row r="193" spans="1:18" x14ac:dyDescent="0.25">
      <c r="A193" s="28">
        <f>+A192+1</f>
        <v>43474</v>
      </c>
      <c r="B193" s="29" t="s">
        <v>23</v>
      </c>
      <c r="C193" s="30">
        <v>0.29166666666666669</v>
      </c>
      <c r="D193" s="31">
        <v>0.375</v>
      </c>
      <c r="E193" s="31">
        <v>0.71875</v>
      </c>
      <c r="F193" s="32">
        <f t="shared" ref="F193:F198" si="83">IF(D193="",0,ROUND((E193-D193)*24-1,2))</f>
        <v>7.25</v>
      </c>
      <c r="G193" s="32">
        <f t="shared" si="82"/>
        <v>0.25</v>
      </c>
      <c r="K193" s="33"/>
      <c r="M193" s="24">
        <v>0.375</v>
      </c>
      <c r="N193" s="48">
        <v>0.71875</v>
      </c>
      <c r="O193" s="34">
        <f t="shared" si="80"/>
        <v>7.25</v>
      </c>
      <c r="P193" s="35">
        <f t="shared" si="81"/>
        <v>0.25</v>
      </c>
      <c r="Q193" s="72" t="s">
        <v>43</v>
      </c>
    </row>
    <row r="194" spans="1:18" x14ac:dyDescent="0.25">
      <c r="A194" s="36">
        <f>+A193+1</f>
        <v>43475</v>
      </c>
      <c r="B194" s="29" t="s">
        <v>24</v>
      </c>
      <c r="C194" s="30">
        <v>0.29166666666666669</v>
      </c>
      <c r="D194" s="31">
        <v>0.375</v>
      </c>
      <c r="E194" s="31">
        <v>0.70833333333333337</v>
      </c>
      <c r="F194" s="32">
        <f t="shared" si="83"/>
        <v>7</v>
      </c>
      <c r="G194" s="32">
        <f t="shared" si="82"/>
        <v>0</v>
      </c>
      <c r="K194" s="33"/>
      <c r="M194" s="24">
        <v>0.375</v>
      </c>
      <c r="N194" s="48">
        <v>0.71875</v>
      </c>
      <c r="O194" s="34">
        <f t="shared" si="80"/>
        <v>7.25</v>
      </c>
      <c r="P194" s="35">
        <f t="shared" si="81"/>
        <v>0.25</v>
      </c>
      <c r="Q194" s="72" t="s">
        <v>43</v>
      </c>
    </row>
    <row r="195" spans="1:18" x14ac:dyDescent="0.25">
      <c r="A195" s="36">
        <f t="shared" ref="A195:A198" si="84">+A194+1</f>
        <v>43476</v>
      </c>
      <c r="B195" s="29" t="s">
        <v>25</v>
      </c>
      <c r="C195" s="30">
        <v>0.29166666666666669</v>
      </c>
      <c r="D195" s="31">
        <v>0.375</v>
      </c>
      <c r="E195" s="31">
        <v>0.70833333333333337</v>
      </c>
      <c r="F195" s="32">
        <f t="shared" si="83"/>
        <v>7</v>
      </c>
      <c r="G195" s="32">
        <f t="shared" si="82"/>
        <v>0</v>
      </c>
      <c r="K195" s="33"/>
      <c r="M195" s="24">
        <v>0.375</v>
      </c>
      <c r="N195" s="48">
        <v>0.6875</v>
      </c>
      <c r="O195" s="34">
        <f t="shared" si="80"/>
        <v>6.5</v>
      </c>
      <c r="P195" s="35">
        <f t="shared" si="81"/>
        <v>-0.5</v>
      </c>
      <c r="Q195" s="72"/>
    </row>
    <row r="196" spans="1:18" x14ac:dyDescent="0.25">
      <c r="A196" s="36">
        <f t="shared" si="84"/>
        <v>43477</v>
      </c>
      <c r="B196" s="29" t="s">
        <v>26</v>
      </c>
      <c r="C196" s="30">
        <v>0.29166666666666669</v>
      </c>
      <c r="D196" s="31">
        <v>0.375</v>
      </c>
      <c r="E196" s="31">
        <v>0.72916666666666663</v>
      </c>
      <c r="F196" s="32">
        <f t="shared" si="83"/>
        <v>7.5</v>
      </c>
      <c r="G196" s="32">
        <f t="shared" si="82"/>
        <v>0.5</v>
      </c>
      <c r="K196" s="33"/>
      <c r="M196" s="24">
        <v>0.375</v>
      </c>
      <c r="N196" s="48">
        <v>0.72916666666666663</v>
      </c>
      <c r="O196" s="34">
        <f t="shared" si="80"/>
        <v>7.5</v>
      </c>
      <c r="P196" s="35">
        <f t="shared" si="81"/>
        <v>0.5</v>
      </c>
      <c r="Q196" s="72" t="s">
        <v>43</v>
      </c>
    </row>
    <row r="197" spans="1:18" x14ac:dyDescent="0.25">
      <c r="A197" s="36">
        <f t="shared" si="84"/>
        <v>43478</v>
      </c>
      <c r="B197" s="29" t="s">
        <v>27</v>
      </c>
      <c r="C197" s="30"/>
      <c r="D197" s="31"/>
      <c r="E197" s="31"/>
      <c r="F197" s="32">
        <f t="shared" si="83"/>
        <v>0</v>
      </c>
      <c r="G197" s="32">
        <f t="shared" si="82"/>
        <v>0</v>
      </c>
      <c r="H197" s="45"/>
      <c r="I197" s="45"/>
      <c r="J197" s="45"/>
      <c r="K197" s="33"/>
      <c r="L197" s="45"/>
      <c r="M197" s="47"/>
      <c r="N197" s="48"/>
      <c r="O197" s="34">
        <f t="shared" si="80"/>
        <v>0</v>
      </c>
      <c r="P197" s="35">
        <f t="shared" si="81"/>
        <v>0</v>
      </c>
      <c r="Q197" s="72"/>
    </row>
    <row r="198" spans="1:18" x14ac:dyDescent="0.25">
      <c r="A198" s="36">
        <f t="shared" si="84"/>
        <v>43479</v>
      </c>
      <c r="B198" s="37" t="s">
        <v>28</v>
      </c>
      <c r="C198" s="38"/>
      <c r="D198" s="31"/>
      <c r="E198" s="31"/>
      <c r="F198" s="32">
        <f t="shared" si="83"/>
        <v>0</v>
      </c>
      <c r="G198" s="32">
        <f t="shared" si="82"/>
        <v>0</v>
      </c>
      <c r="H198" s="32"/>
      <c r="I198" s="32"/>
      <c r="J198" s="32"/>
      <c r="K198" s="33"/>
      <c r="M198" s="47"/>
      <c r="N198" s="48"/>
      <c r="O198" s="34">
        <f t="shared" si="80"/>
        <v>0</v>
      </c>
      <c r="P198" s="35">
        <f t="shared" si="81"/>
        <v>0</v>
      </c>
      <c r="Q198" s="72"/>
    </row>
    <row r="199" spans="1:18" ht="16.8" thickBot="1" x14ac:dyDescent="0.3">
      <c r="A199" s="39"/>
      <c r="B199" s="40" t="s">
        <v>29</v>
      </c>
      <c r="C199" s="41">
        <f>SUM(C192:C198)</f>
        <v>1.4583333333333335</v>
      </c>
      <c r="D199" s="42"/>
      <c r="E199" s="42"/>
      <c r="F199" s="43">
        <f>SUM(F192:F198)</f>
        <v>35.75</v>
      </c>
      <c r="G199" s="43">
        <f>SUM(G192:G198)</f>
        <v>0.75</v>
      </c>
      <c r="H199" s="43">
        <f>IF(G199&lt;0,G199,0)</f>
        <v>0</v>
      </c>
      <c r="I199" s="43">
        <f>IF(F199&gt;$B$3,IF(G199&lt;=8,G199,8),0)</f>
        <v>0.75</v>
      </c>
      <c r="J199" s="43">
        <f>IF(G199&gt;8,G199-8,0)</f>
        <v>0</v>
      </c>
      <c r="K199" s="44"/>
      <c r="M199" s="46"/>
      <c r="N199" s="46"/>
      <c r="O199" s="34"/>
      <c r="P199" s="35"/>
      <c r="Q199" s="72"/>
    </row>
    <row r="200" spans="1:18" x14ac:dyDescent="0.25">
      <c r="A200" s="19" t="s">
        <v>31</v>
      </c>
      <c r="B200" s="20"/>
      <c r="C200" s="21"/>
      <c r="D200" s="22"/>
      <c r="E200" s="22"/>
      <c r="F200" s="22"/>
      <c r="G200" s="22"/>
      <c r="K200" s="23"/>
      <c r="M200" s="24"/>
      <c r="N200" s="25"/>
      <c r="O200" s="34">
        <f t="shared" ref="O200:O207" si="85">IF(M200="",0,ROUND((N200-M200)*24-1,2))</f>
        <v>0</v>
      </c>
      <c r="P200" s="35">
        <f t="shared" ref="P200:P203" si="86">IF(M200="",0,ROUND(O200-C200*24,2))</f>
        <v>0</v>
      </c>
      <c r="Q200" s="72"/>
    </row>
    <row r="201" spans="1:18" x14ac:dyDescent="0.25">
      <c r="A201" s="28">
        <f>A198+1</f>
        <v>43480</v>
      </c>
      <c r="B201" s="29" t="s">
        <v>22</v>
      </c>
      <c r="C201" s="30">
        <v>0.29166666666666669</v>
      </c>
      <c r="D201" s="31">
        <v>0.375</v>
      </c>
      <c r="E201" s="31">
        <v>0.70833333333333337</v>
      </c>
      <c r="F201" s="32">
        <f>IF(D201="",0,ROUND((E201-D201)*24-1,2))</f>
        <v>7</v>
      </c>
      <c r="G201" s="32">
        <f t="shared" ref="G201:G207" si="87">IF(D201="",0,ROUND(F201-C201*24,2))</f>
        <v>0</v>
      </c>
      <c r="K201" s="33"/>
      <c r="M201" s="24">
        <v>0.375</v>
      </c>
      <c r="N201" s="48">
        <v>0.71875</v>
      </c>
      <c r="O201" s="34">
        <f t="shared" si="85"/>
        <v>7.25</v>
      </c>
      <c r="P201" s="35">
        <f t="shared" si="86"/>
        <v>0.25</v>
      </c>
      <c r="Q201" s="72" t="s">
        <v>43</v>
      </c>
    </row>
    <row r="202" spans="1:18" x14ac:dyDescent="0.25">
      <c r="A202" s="28">
        <f>+A201+1</f>
        <v>43481</v>
      </c>
      <c r="B202" s="29" t="s">
        <v>23</v>
      </c>
      <c r="C202" s="30">
        <v>0.29166666666666669</v>
      </c>
      <c r="D202" s="31">
        <v>0.375</v>
      </c>
      <c r="E202" s="31">
        <v>0.70833333333333337</v>
      </c>
      <c r="F202" s="32">
        <f t="shared" ref="F202:F207" si="88">IF(D202="",0,ROUND((E202-D202)*24-1,2))</f>
        <v>7</v>
      </c>
      <c r="G202" s="32">
        <f t="shared" si="87"/>
        <v>0</v>
      </c>
      <c r="K202" s="33"/>
      <c r="M202" s="24">
        <v>0.375</v>
      </c>
      <c r="N202" s="48">
        <v>0.72916666666666663</v>
      </c>
      <c r="O202" s="34">
        <f t="shared" si="85"/>
        <v>7.5</v>
      </c>
      <c r="P202" s="35">
        <f t="shared" si="86"/>
        <v>0.5</v>
      </c>
      <c r="Q202" s="72" t="s">
        <v>43</v>
      </c>
    </row>
    <row r="203" spans="1:18" x14ac:dyDescent="0.25">
      <c r="A203" s="36">
        <f>+A202+1</f>
        <v>43482</v>
      </c>
      <c r="B203" s="29" t="s">
        <v>24</v>
      </c>
      <c r="C203" s="30">
        <v>0.29166666666666669</v>
      </c>
      <c r="D203" s="31">
        <v>0.375</v>
      </c>
      <c r="E203" s="31">
        <v>0.70833333333333337</v>
      </c>
      <c r="F203" s="32">
        <f t="shared" si="88"/>
        <v>7</v>
      </c>
      <c r="G203" s="32">
        <f t="shared" si="87"/>
        <v>0</v>
      </c>
      <c r="K203" s="33"/>
      <c r="M203" s="24">
        <v>0.375</v>
      </c>
      <c r="N203" s="48">
        <v>0.71875</v>
      </c>
      <c r="O203" s="34">
        <f t="shared" si="85"/>
        <v>7.25</v>
      </c>
      <c r="P203" s="35">
        <f t="shared" si="86"/>
        <v>0.25</v>
      </c>
      <c r="Q203" s="72" t="s">
        <v>43</v>
      </c>
    </row>
    <row r="204" spans="1:18" x14ac:dyDescent="0.25">
      <c r="A204" s="36">
        <f t="shared" ref="A204:A207" si="89">+A203+1</f>
        <v>43483</v>
      </c>
      <c r="B204" s="29" t="s">
        <v>25</v>
      </c>
      <c r="C204" s="30">
        <v>0.29166666666666669</v>
      </c>
      <c r="D204" s="31">
        <v>0.375</v>
      </c>
      <c r="E204" s="31">
        <v>0.70833333333333337</v>
      </c>
      <c r="F204" s="32">
        <f t="shared" si="88"/>
        <v>7</v>
      </c>
      <c r="G204" s="32">
        <f t="shared" si="87"/>
        <v>0</v>
      </c>
      <c r="H204" s="45"/>
      <c r="I204" s="45"/>
      <c r="J204" s="45"/>
      <c r="K204" s="33"/>
      <c r="L204" s="45"/>
      <c r="M204" s="24">
        <v>0.375</v>
      </c>
      <c r="N204" s="48">
        <v>0.71875</v>
      </c>
      <c r="O204" s="34">
        <f t="shared" si="85"/>
        <v>7.25</v>
      </c>
      <c r="P204" s="35">
        <f t="shared" ref="P204:P207" si="90">IF(M204="",0,ROUND(O204-C204*24,2))</f>
        <v>0.25</v>
      </c>
      <c r="Q204" s="72" t="s">
        <v>43</v>
      </c>
    </row>
    <row r="205" spans="1:18" x14ac:dyDescent="0.25">
      <c r="A205" s="36">
        <f t="shared" si="89"/>
        <v>43484</v>
      </c>
      <c r="B205" s="29" t="s">
        <v>26</v>
      </c>
      <c r="C205" s="30">
        <v>0.29166666666666669</v>
      </c>
      <c r="D205" s="31">
        <v>0.375</v>
      </c>
      <c r="E205" s="31">
        <v>0.70833333333333337</v>
      </c>
      <c r="F205" s="32">
        <f t="shared" si="88"/>
        <v>7</v>
      </c>
      <c r="G205" s="32">
        <f t="shared" si="87"/>
        <v>0</v>
      </c>
      <c r="K205" s="33"/>
      <c r="M205" s="24"/>
      <c r="N205" s="48"/>
      <c r="O205" s="34">
        <f t="shared" si="85"/>
        <v>0</v>
      </c>
      <c r="P205" s="35">
        <v>-7</v>
      </c>
      <c r="R205" s="5" t="s">
        <v>46</v>
      </c>
    </row>
    <row r="206" spans="1:18" x14ac:dyDescent="0.25">
      <c r="A206" s="36">
        <f t="shared" si="89"/>
        <v>43485</v>
      </c>
      <c r="B206" s="29" t="s">
        <v>27</v>
      </c>
      <c r="C206" s="30"/>
      <c r="D206" s="31"/>
      <c r="E206" s="31"/>
      <c r="F206" s="32">
        <f t="shared" si="88"/>
        <v>0</v>
      </c>
      <c r="G206" s="32">
        <f t="shared" si="87"/>
        <v>0</v>
      </c>
      <c r="K206" s="68"/>
      <c r="M206" s="47"/>
      <c r="N206" s="48"/>
      <c r="O206" s="34">
        <f t="shared" si="85"/>
        <v>0</v>
      </c>
      <c r="P206" s="35">
        <f t="shared" si="90"/>
        <v>0</v>
      </c>
      <c r="Q206" s="72"/>
    </row>
    <row r="207" spans="1:18" x14ac:dyDescent="0.25">
      <c r="A207" s="36">
        <f t="shared" si="89"/>
        <v>43486</v>
      </c>
      <c r="B207" s="37" t="s">
        <v>28</v>
      </c>
      <c r="C207" s="38"/>
      <c r="D207" s="31"/>
      <c r="E207" s="31"/>
      <c r="F207" s="32">
        <f t="shared" si="88"/>
        <v>0</v>
      </c>
      <c r="G207" s="32">
        <f t="shared" si="87"/>
        <v>0</v>
      </c>
      <c r="H207" s="32"/>
      <c r="I207" s="32"/>
      <c r="J207" s="32"/>
      <c r="K207" s="33"/>
      <c r="M207" s="47"/>
      <c r="N207" s="48"/>
      <c r="O207" s="34">
        <f t="shared" si="85"/>
        <v>0</v>
      </c>
      <c r="P207" s="35">
        <f t="shared" si="90"/>
        <v>0</v>
      </c>
      <c r="Q207" s="72"/>
    </row>
    <row r="208" spans="1:18" ht="16.8" thickBot="1" x14ac:dyDescent="0.3">
      <c r="A208" s="39"/>
      <c r="B208" s="40" t="s">
        <v>29</v>
      </c>
      <c r="C208" s="41">
        <f>SUM(C201:C207)</f>
        <v>1.4583333333333335</v>
      </c>
      <c r="D208" s="42"/>
      <c r="E208" s="42"/>
      <c r="F208" s="43">
        <f>SUM(F201:F207)</f>
        <v>35</v>
      </c>
      <c r="G208" s="43">
        <f>SUM(G201:G207)</f>
        <v>0</v>
      </c>
      <c r="H208" s="43">
        <f>IF(G208&lt;0,G208,0)</f>
        <v>0</v>
      </c>
      <c r="I208" s="43">
        <f>IF(F208&gt;$B$3,IF(G208&lt;=8,G208,8),0)</f>
        <v>0</v>
      </c>
      <c r="J208" s="43">
        <f>IF(G208&gt;8,G208-8,0)</f>
        <v>0</v>
      </c>
      <c r="K208" s="44"/>
      <c r="M208" s="46"/>
      <c r="N208" s="46"/>
      <c r="O208" s="34"/>
      <c r="P208" s="35"/>
      <c r="Q208" s="72"/>
    </row>
    <row r="209" spans="1:18" x14ac:dyDescent="0.25">
      <c r="A209" s="19" t="s">
        <v>32</v>
      </c>
      <c r="B209" s="20"/>
      <c r="C209" s="21"/>
      <c r="D209" s="22"/>
      <c r="E209" s="22"/>
      <c r="F209" s="22"/>
      <c r="G209" s="22"/>
      <c r="K209" s="23"/>
      <c r="M209" s="24"/>
      <c r="N209" s="25"/>
      <c r="O209" s="34">
        <f t="shared" ref="O209:O225" si="91">IF(M209="",0,ROUND((N209-M209)*24-1,2))</f>
        <v>0</v>
      </c>
      <c r="P209" s="35">
        <f t="shared" ref="P209:P225" si="92">IF(M209="",0,ROUND(O209-C209*24,2))</f>
        <v>0</v>
      </c>
      <c r="Q209" s="72"/>
    </row>
    <row r="210" spans="1:18" x14ac:dyDescent="0.25">
      <c r="A210" s="28">
        <f>A207+1</f>
        <v>43487</v>
      </c>
      <c r="B210" s="29" t="s">
        <v>22</v>
      </c>
      <c r="C210" s="30">
        <v>0.29166666666666669</v>
      </c>
      <c r="D210" s="31">
        <v>0.375</v>
      </c>
      <c r="E210" s="31">
        <v>0.70833333333333337</v>
      </c>
      <c r="F210" s="32">
        <f>IF(D210="",0,ROUND((E210-D210)*24-1,2))</f>
        <v>7</v>
      </c>
      <c r="G210" s="32">
        <f t="shared" ref="G210:G216" si="93">IF(D210="",0,ROUND(F210-C210*24,2))</f>
        <v>0</v>
      </c>
      <c r="K210" s="33"/>
      <c r="M210" s="24">
        <v>0.375</v>
      </c>
      <c r="N210" s="48">
        <v>0.70833333333333337</v>
      </c>
      <c r="O210" s="34">
        <f t="shared" si="91"/>
        <v>7</v>
      </c>
      <c r="P210" s="35">
        <f t="shared" si="92"/>
        <v>0</v>
      </c>
      <c r="Q210" s="72"/>
    </row>
    <row r="211" spans="1:18" x14ac:dyDescent="0.25">
      <c r="A211" s="28">
        <f>+A210+1</f>
        <v>43488</v>
      </c>
      <c r="B211" s="29" t="s">
        <v>23</v>
      </c>
      <c r="C211" s="30">
        <v>0.29166666666666669</v>
      </c>
      <c r="D211" s="31">
        <v>0.375</v>
      </c>
      <c r="E211" s="31">
        <v>0.70833333333333337</v>
      </c>
      <c r="F211" s="32">
        <f t="shared" ref="F211:F216" si="94">IF(D211="",0,ROUND((E211-D211)*24-1,2))</f>
        <v>7</v>
      </c>
      <c r="G211" s="32">
        <f t="shared" si="93"/>
        <v>0</v>
      </c>
      <c r="H211" s="45"/>
      <c r="I211" s="45"/>
      <c r="J211" s="45"/>
      <c r="K211" s="33"/>
      <c r="L211" s="45"/>
      <c r="M211" s="24">
        <v>0.39583333333333331</v>
      </c>
      <c r="N211" s="48">
        <v>0.72916666666666663</v>
      </c>
      <c r="O211" s="34">
        <f t="shared" si="91"/>
        <v>7</v>
      </c>
      <c r="P211" s="35">
        <f t="shared" si="92"/>
        <v>0</v>
      </c>
      <c r="Q211" s="72" t="s">
        <v>43</v>
      </c>
    </row>
    <row r="212" spans="1:18" x14ac:dyDescent="0.25">
      <c r="A212" s="36">
        <f>+A211+1</f>
        <v>43489</v>
      </c>
      <c r="B212" s="29" t="s">
        <v>24</v>
      </c>
      <c r="C212" s="30">
        <v>0.29166666666666669</v>
      </c>
      <c r="D212" s="31">
        <v>0.375</v>
      </c>
      <c r="E212" s="31">
        <v>0.78125</v>
      </c>
      <c r="F212" s="32">
        <f t="shared" si="94"/>
        <v>8.75</v>
      </c>
      <c r="G212" s="32">
        <f t="shared" si="93"/>
        <v>1.75</v>
      </c>
      <c r="K212" s="33"/>
      <c r="M212" s="24">
        <v>0.375</v>
      </c>
      <c r="N212" s="48">
        <v>0.78125</v>
      </c>
      <c r="O212" s="34">
        <f t="shared" si="91"/>
        <v>8.75</v>
      </c>
      <c r="P212" s="35">
        <f t="shared" si="92"/>
        <v>1.75</v>
      </c>
      <c r="Q212" s="72" t="s">
        <v>51</v>
      </c>
      <c r="R212" s="5" t="s">
        <v>55</v>
      </c>
    </row>
    <row r="213" spans="1:18" x14ac:dyDescent="0.25">
      <c r="A213" s="36">
        <f t="shared" ref="A213:A216" si="95">+A212+1</f>
        <v>43490</v>
      </c>
      <c r="B213" s="29" t="s">
        <v>25</v>
      </c>
      <c r="C213" s="30">
        <v>0.29166666666666669</v>
      </c>
      <c r="D213" s="31">
        <v>0.375</v>
      </c>
      <c r="E213" s="31">
        <v>0.70833333333333337</v>
      </c>
      <c r="F213" s="32">
        <f t="shared" si="94"/>
        <v>7</v>
      </c>
      <c r="G213" s="32">
        <f t="shared" si="93"/>
        <v>0</v>
      </c>
      <c r="K213" s="33"/>
      <c r="M213" s="24">
        <v>0.375</v>
      </c>
      <c r="N213" s="48">
        <v>0.71875</v>
      </c>
      <c r="O213" s="34">
        <f t="shared" si="91"/>
        <v>7.25</v>
      </c>
      <c r="P213" s="35">
        <f t="shared" si="92"/>
        <v>0.25</v>
      </c>
      <c r="Q213" s="72" t="s">
        <v>59</v>
      </c>
    </row>
    <row r="214" spans="1:18" x14ac:dyDescent="0.25">
      <c r="A214" s="36">
        <f t="shared" si="95"/>
        <v>43491</v>
      </c>
      <c r="B214" s="29" t="s">
        <v>26</v>
      </c>
      <c r="C214" s="30">
        <v>0.29166666666666669</v>
      </c>
      <c r="D214" s="31">
        <v>0.375</v>
      </c>
      <c r="E214" s="31">
        <v>0.70833333333333337</v>
      </c>
      <c r="F214" s="32">
        <f t="shared" si="94"/>
        <v>7</v>
      </c>
      <c r="G214" s="32">
        <f t="shared" si="93"/>
        <v>0</v>
      </c>
      <c r="K214" s="33"/>
      <c r="M214" s="24">
        <v>0.375</v>
      </c>
      <c r="N214" s="48">
        <v>0.72916666666666663</v>
      </c>
      <c r="O214" s="34">
        <f t="shared" si="91"/>
        <v>7.5</v>
      </c>
      <c r="P214" s="35">
        <f t="shared" si="92"/>
        <v>0.5</v>
      </c>
      <c r="Q214" s="72" t="s">
        <v>43</v>
      </c>
    </row>
    <row r="215" spans="1:18" x14ac:dyDescent="0.25">
      <c r="A215" s="36">
        <f t="shared" si="95"/>
        <v>43492</v>
      </c>
      <c r="B215" s="29" t="s">
        <v>27</v>
      </c>
      <c r="C215" s="30"/>
      <c r="D215" s="31"/>
      <c r="E215" s="31"/>
      <c r="F215" s="32">
        <f t="shared" si="94"/>
        <v>0</v>
      </c>
      <c r="G215" s="32">
        <f t="shared" si="93"/>
        <v>0</v>
      </c>
      <c r="K215" s="33"/>
      <c r="M215" s="24"/>
      <c r="N215" s="48"/>
      <c r="O215" s="34">
        <f t="shared" si="91"/>
        <v>0</v>
      </c>
      <c r="P215" s="35">
        <f t="shared" si="92"/>
        <v>0</v>
      </c>
      <c r="Q215" s="72"/>
    </row>
    <row r="216" spans="1:18" x14ac:dyDescent="0.25">
      <c r="A216" s="36">
        <f t="shared" si="95"/>
        <v>43493</v>
      </c>
      <c r="B216" s="37" t="s">
        <v>28</v>
      </c>
      <c r="C216" s="38"/>
      <c r="D216" s="31"/>
      <c r="E216" s="31"/>
      <c r="F216" s="32">
        <f t="shared" si="94"/>
        <v>0</v>
      </c>
      <c r="G216" s="32">
        <f t="shared" si="93"/>
        <v>0</v>
      </c>
      <c r="H216" s="32"/>
      <c r="I216" s="32"/>
      <c r="J216" s="32"/>
      <c r="K216" s="33"/>
      <c r="M216" s="24"/>
      <c r="N216" s="25"/>
      <c r="O216" s="34">
        <f t="shared" si="91"/>
        <v>0</v>
      </c>
      <c r="P216" s="35">
        <f t="shared" si="92"/>
        <v>0</v>
      </c>
      <c r="Q216" s="72"/>
    </row>
    <row r="217" spans="1:18" ht="16.8" thickBot="1" x14ac:dyDescent="0.3">
      <c r="A217" s="39"/>
      <c r="B217" s="40" t="s">
        <v>29</v>
      </c>
      <c r="C217" s="41">
        <f>SUM(C210:C216)</f>
        <v>1.4583333333333335</v>
      </c>
      <c r="D217" s="42"/>
      <c r="E217" s="42"/>
      <c r="F217" s="43">
        <f>SUM(F210:F216)</f>
        <v>36.75</v>
      </c>
      <c r="G217" s="43">
        <f>SUM(G210:G216)</f>
        <v>1.75</v>
      </c>
      <c r="H217" s="43">
        <f>IF(G217&lt;0,G217,0)</f>
        <v>0</v>
      </c>
      <c r="I217" s="43">
        <f>IF(F217&gt;$B$3,IF(G217&lt;=8,G217,8),0)</f>
        <v>1.75</v>
      </c>
      <c r="J217" s="43">
        <f>IF(G217&gt;8,G217-8,0)</f>
        <v>0</v>
      </c>
      <c r="K217" s="44"/>
      <c r="M217" s="24"/>
      <c r="N217" s="25"/>
      <c r="O217" s="34">
        <f t="shared" si="91"/>
        <v>0</v>
      </c>
      <c r="P217" s="35">
        <f t="shared" si="92"/>
        <v>0</v>
      </c>
      <c r="Q217" s="72"/>
    </row>
    <row r="218" spans="1:18" x14ac:dyDescent="0.25">
      <c r="A218" s="19" t="s">
        <v>33</v>
      </c>
      <c r="B218" s="20"/>
      <c r="C218" s="21"/>
      <c r="D218" s="22"/>
      <c r="E218" s="22"/>
      <c r="F218" s="22"/>
      <c r="G218" s="22"/>
      <c r="H218" s="45"/>
      <c r="I218" s="45"/>
      <c r="J218" s="45"/>
      <c r="K218" s="23"/>
      <c r="L218" s="45"/>
      <c r="M218" s="24"/>
      <c r="N218" s="25"/>
      <c r="O218" s="34">
        <f t="shared" si="91"/>
        <v>0</v>
      </c>
      <c r="P218" s="35">
        <f t="shared" si="92"/>
        <v>0</v>
      </c>
      <c r="Q218" s="72"/>
    </row>
    <row r="219" spans="1:18" x14ac:dyDescent="0.25">
      <c r="A219" s="28"/>
      <c r="B219" s="29" t="s">
        <v>22</v>
      </c>
      <c r="C219" s="30"/>
      <c r="D219" s="31"/>
      <c r="E219" s="31"/>
      <c r="F219" s="32"/>
      <c r="G219" s="32">
        <f t="shared" ref="G219:G225" si="96">IF(D219="",0,ROUND(F219-C219*24,2))</f>
        <v>0</v>
      </c>
      <c r="K219" s="33"/>
      <c r="M219" s="47"/>
      <c r="N219" s="48"/>
      <c r="O219" s="34">
        <f t="shared" si="91"/>
        <v>0</v>
      </c>
      <c r="P219" s="35">
        <f t="shared" si="92"/>
        <v>0</v>
      </c>
      <c r="Q219" s="72"/>
    </row>
    <row r="220" spans="1:18" x14ac:dyDescent="0.25">
      <c r="A220" s="28"/>
      <c r="B220" s="29" t="s">
        <v>23</v>
      </c>
      <c r="C220" s="30"/>
      <c r="D220" s="31"/>
      <c r="E220" s="31"/>
      <c r="F220" s="32"/>
      <c r="G220" s="32">
        <f t="shared" si="96"/>
        <v>0</v>
      </c>
      <c r="K220" s="33"/>
      <c r="M220" s="47"/>
      <c r="N220" s="48"/>
      <c r="O220" s="34">
        <f t="shared" si="91"/>
        <v>0</v>
      </c>
      <c r="P220" s="35">
        <f t="shared" si="92"/>
        <v>0</v>
      </c>
      <c r="Q220" s="72"/>
    </row>
    <row r="221" spans="1:18" x14ac:dyDescent="0.25">
      <c r="A221" s="28"/>
      <c r="B221" s="29" t="s">
        <v>24</v>
      </c>
      <c r="C221" s="30"/>
      <c r="D221" s="31"/>
      <c r="E221" s="31"/>
      <c r="F221" s="32"/>
      <c r="G221" s="32">
        <f t="shared" si="96"/>
        <v>0</v>
      </c>
      <c r="H221" s="45"/>
      <c r="I221" s="45"/>
      <c r="J221" s="45"/>
      <c r="K221" s="33"/>
      <c r="L221" s="45"/>
      <c r="M221" s="47"/>
      <c r="N221" s="48"/>
      <c r="O221" s="34">
        <f t="shared" si="91"/>
        <v>0</v>
      </c>
      <c r="P221" s="35">
        <f t="shared" si="92"/>
        <v>0</v>
      </c>
      <c r="Q221" s="72"/>
    </row>
    <row r="222" spans="1:18" x14ac:dyDescent="0.25">
      <c r="A222" s="28"/>
      <c r="B222" s="29" t="s">
        <v>25</v>
      </c>
      <c r="C222" s="30"/>
      <c r="D222" s="31"/>
      <c r="E222" s="31"/>
      <c r="F222" s="32"/>
      <c r="G222" s="32">
        <f t="shared" si="96"/>
        <v>0</v>
      </c>
      <c r="K222" s="33"/>
      <c r="M222" s="47"/>
      <c r="N222" s="48"/>
      <c r="O222" s="34">
        <f t="shared" si="91"/>
        <v>0</v>
      </c>
      <c r="P222" s="35">
        <f t="shared" si="92"/>
        <v>0</v>
      </c>
      <c r="Q222" s="72"/>
    </row>
    <row r="223" spans="1:18" x14ac:dyDescent="0.25">
      <c r="A223" s="28"/>
      <c r="B223" s="29" t="s">
        <v>26</v>
      </c>
      <c r="C223" s="30"/>
      <c r="D223" s="31"/>
      <c r="E223" s="31"/>
      <c r="F223" s="32"/>
      <c r="G223" s="32">
        <f t="shared" si="96"/>
        <v>0</v>
      </c>
      <c r="K223" s="33"/>
      <c r="M223" s="47"/>
      <c r="N223" s="48"/>
      <c r="O223" s="34">
        <f t="shared" si="91"/>
        <v>0</v>
      </c>
      <c r="P223" s="35">
        <f t="shared" si="92"/>
        <v>0</v>
      </c>
      <c r="Q223" s="72"/>
    </row>
    <row r="224" spans="1:18" x14ac:dyDescent="0.25">
      <c r="A224" s="36"/>
      <c r="B224" s="29" t="s">
        <v>27</v>
      </c>
      <c r="C224" s="30"/>
      <c r="D224" s="31"/>
      <c r="E224" s="31"/>
      <c r="F224" s="32">
        <f t="shared" ref="F224:F225" si="97">IF(D224="",0,ROUND((E224-D224)*24-1,2))</f>
        <v>0</v>
      </c>
      <c r="G224" s="32">
        <f t="shared" si="96"/>
        <v>0</v>
      </c>
      <c r="K224" s="33"/>
      <c r="M224" s="24"/>
      <c r="N224" s="25"/>
      <c r="O224" s="34">
        <f t="shared" si="91"/>
        <v>0</v>
      </c>
      <c r="P224" s="35">
        <f t="shared" si="92"/>
        <v>0</v>
      </c>
      <c r="Q224" s="72"/>
    </row>
    <row r="225" spans="1:17" x14ac:dyDescent="0.25">
      <c r="A225" s="36"/>
      <c r="B225" s="37" t="s">
        <v>28</v>
      </c>
      <c r="C225" s="38"/>
      <c r="D225" s="31"/>
      <c r="E225" s="31"/>
      <c r="F225" s="32">
        <f t="shared" si="97"/>
        <v>0</v>
      </c>
      <c r="G225" s="32">
        <f t="shared" si="96"/>
        <v>0</v>
      </c>
      <c r="H225" s="32"/>
      <c r="I225" s="32"/>
      <c r="J225" s="32"/>
      <c r="K225" s="33"/>
      <c r="M225" s="24"/>
      <c r="N225" s="25"/>
      <c r="O225" s="34">
        <f t="shared" si="91"/>
        <v>0</v>
      </c>
      <c r="P225" s="35">
        <f t="shared" si="92"/>
        <v>0</v>
      </c>
      <c r="Q225" s="72"/>
    </row>
    <row r="226" spans="1:17" ht="16.8" thickBot="1" x14ac:dyDescent="0.3">
      <c r="A226" s="39"/>
      <c r="B226" s="40" t="s">
        <v>29</v>
      </c>
      <c r="C226" s="41">
        <f>SUM(C219:C225)</f>
        <v>0</v>
      </c>
      <c r="D226" s="42"/>
      <c r="E226" s="42"/>
      <c r="F226" s="43">
        <f>SUM(F219:F225)</f>
        <v>0</v>
      </c>
      <c r="G226" s="43">
        <f>SUM(G219:G225)</f>
        <v>0</v>
      </c>
      <c r="H226" s="43">
        <f>IF(G226&lt;0,G226,0)</f>
        <v>0</v>
      </c>
      <c r="I226" s="43">
        <f>IF(F226&gt;$B$3,IF(G226&lt;=8,G226,8),0)</f>
        <v>0</v>
      </c>
      <c r="J226" s="43">
        <f>IF(G226&gt;8,G226-8,0)</f>
        <v>0</v>
      </c>
      <c r="K226" s="44"/>
      <c r="M226" s="24"/>
      <c r="N226" s="25"/>
      <c r="O226" s="26"/>
      <c r="P226" s="49" t="str">
        <f t="shared" ref="P226" si="98">IF(K226="RTT",-"7:0:0",IF(O226="","",O226-TIMEVALUE("7:00")+10^-10))</f>
        <v/>
      </c>
      <c r="Q226" s="72"/>
    </row>
    <row r="227" spans="1:17" ht="16.8" thickBot="1" x14ac:dyDescent="0.3">
      <c r="F227" s="50"/>
      <c r="G227" s="50"/>
      <c r="K227" s="51"/>
      <c r="M227" s="24"/>
      <c r="N227" s="25"/>
      <c r="O227" s="26"/>
      <c r="P227" s="49"/>
      <c r="Q227" s="72"/>
    </row>
    <row r="228" spans="1:17" x14ac:dyDescent="0.25">
      <c r="A228" s="19" t="s">
        <v>34</v>
      </c>
      <c r="B228" s="20"/>
      <c r="C228" s="21"/>
      <c r="D228" s="22"/>
      <c r="E228" s="22"/>
      <c r="F228" s="52"/>
      <c r="G228" s="53"/>
      <c r="H228" s="53"/>
      <c r="I228" s="53"/>
      <c r="J228" s="53"/>
      <c r="K228" s="54"/>
      <c r="M228" s="24"/>
      <c r="N228" s="25"/>
      <c r="O228" s="55">
        <f>SUM(O182:O227)</f>
        <v>116.25</v>
      </c>
      <c r="P228" s="56">
        <f>SUM(P182:P227)</f>
        <v>30</v>
      </c>
      <c r="Q228" s="72"/>
    </row>
    <row r="229" spans="1:17" ht="16.8" thickBot="1" x14ac:dyDescent="0.3">
      <c r="A229" s="57"/>
      <c r="B229" s="58" t="s">
        <v>35</v>
      </c>
      <c r="C229" s="41">
        <f>+C190+C199+C208+C217+C226</f>
        <v>5.8333333333333339</v>
      </c>
      <c r="D229" s="59"/>
      <c r="E229" s="59"/>
      <c r="F229" s="60">
        <f>+F190+F199+F208+F217+F226</f>
        <v>142.5</v>
      </c>
      <c r="G229" s="60">
        <f>+G190+G199+G208+G217+G226</f>
        <v>2.5</v>
      </c>
      <c r="H229" s="60">
        <f>+H190+H199+H208+H217+H226</f>
        <v>0</v>
      </c>
      <c r="I229" s="60">
        <f>+I190+I199+I208+I217+I226</f>
        <v>2.5</v>
      </c>
      <c r="J229" s="60">
        <f>+J190+J199+J208+J217+J226</f>
        <v>0</v>
      </c>
      <c r="K229" s="61"/>
      <c r="M229" s="85" t="s">
        <v>36</v>
      </c>
      <c r="N229" s="86"/>
      <c r="O229" s="86"/>
      <c r="P229" s="62">
        <f>P228-G229</f>
        <v>27.5</v>
      </c>
    </row>
    <row r="230" spans="1:17" x14ac:dyDescent="0.25">
      <c r="G230" s="63"/>
      <c r="K230" s="63"/>
    </row>
    <row r="231" spans="1:17" x14ac:dyDescent="0.25">
      <c r="F231" s="50"/>
      <c r="O231" s="65"/>
      <c r="P231" s="64"/>
    </row>
    <row r="232" spans="1:17" x14ac:dyDescent="0.25">
      <c r="A232" s="7" t="s">
        <v>37</v>
      </c>
      <c r="O232" s="65" t="s">
        <v>38</v>
      </c>
      <c r="P232" s="66">
        <f>I229+J229</f>
        <v>2.5</v>
      </c>
    </row>
    <row r="234" spans="1:17" x14ac:dyDescent="0.25">
      <c r="A234" s="6" t="s">
        <v>0</v>
      </c>
      <c r="B234" s="7" t="s">
        <v>39</v>
      </c>
      <c r="G234" s="6"/>
      <c r="I234" s="6" t="s">
        <v>1</v>
      </c>
      <c r="J234" s="8">
        <v>43496</v>
      </c>
      <c r="K234" s="4"/>
      <c r="N234" s="64"/>
      <c r="O234" s="67"/>
      <c r="P234" s="64"/>
    </row>
    <row r="235" spans="1:17" ht="16.8" thickBot="1" x14ac:dyDescent="0.3">
      <c r="A235" s="9" t="s">
        <v>2</v>
      </c>
      <c r="B235" s="3">
        <v>35</v>
      </c>
    </row>
    <row r="236" spans="1:17" x14ac:dyDescent="0.25">
      <c r="C236" s="80" t="s">
        <v>3</v>
      </c>
      <c r="D236" s="81"/>
      <c r="E236" s="81"/>
      <c r="F236" s="81"/>
      <c r="G236" s="81"/>
      <c r="H236" s="81"/>
      <c r="I236" s="81"/>
      <c r="J236" s="81"/>
      <c r="K236" s="82"/>
    </row>
    <row r="237" spans="1:17" ht="48.6" x14ac:dyDescent="0.25">
      <c r="C237" s="10" t="s">
        <v>4</v>
      </c>
      <c r="D237" s="11" t="s">
        <v>5</v>
      </c>
      <c r="E237" s="11" t="s">
        <v>56</v>
      </c>
      <c r="F237" s="11" t="s">
        <v>7</v>
      </c>
      <c r="G237" s="11" t="s">
        <v>8</v>
      </c>
      <c r="H237" s="11" t="s">
        <v>9</v>
      </c>
      <c r="I237" s="11" t="s">
        <v>10</v>
      </c>
      <c r="J237" s="11" t="s">
        <v>11</v>
      </c>
      <c r="K237" s="12" t="s">
        <v>12</v>
      </c>
      <c r="M237" s="13"/>
      <c r="N237" s="83" t="s">
        <v>13</v>
      </c>
      <c r="O237" s="83"/>
      <c r="P237" s="84"/>
    </row>
    <row r="238" spans="1:17" ht="33" thickBot="1" x14ac:dyDescent="0.3">
      <c r="C238" s="10" t="s">
        <v>14</v>
      </c>
      <c r="D238" s="11" t="s">
        <v>14</v>
      </c>
      <c r="E238" s="11" t="s">
        <v>14</v>
      </c>
      <c r="F238" s="11"/>
      <c r="G238" s="11" t="s">
        <v>15</v>
      </c>
      <c r="H238" s="11"/>
      <c r="I238" s="14">
        <v>0.25</v>
      </c>
      <c r="J238" s="14">
        <v>0.5</v>
      </c>
      <c r="K238" s="15"/>
      <c r="M238" s="16" t="s">
        <v>16</v>
      </c>
      <c r="N238" s="17" t="s">
        <v>17</v>
      </c>
      <c r="O238" s="17" t="s">
        <v>18</v>
      </c>
      <c r="P238" s="18" t="s">
        <v>19</v>
      </c>
    </row>
    <row r="239" spans="1:17" x14ac:dyDescent="0.25">
      <c r="A239" s="19" t="s">
        <v>20</v>
      </c>
      <c r="B239" s="20"/>
      <c r="C239" s="21"/>
      <c r="D239" s="22"/>
      <c r="E239" s="22"/>
      <c r="F239" s="22"/>
      <c r="G239" s="22"/>
      <c r="H239" s="22"/>
      <c r="I239" s="22"/>
      <c r="J239" s="22"/>
      <c r="K239" s="23"/>
      <c r="M239" s="24"/>
      <c r="N239" s="25"/>
      <c r="O239" s="26" t="str">
        <f>IF(M239="","",IF((N239-M239)&lt;TIME(4,0,0),(N239-M239),(N239-M239)-TIME(1,0,0)))</f>
        <v/>
      </c>
      <c r="P239" s="27">
        <v>27.5</v>
      </c>
    </row>
    <row r="240" spans="1:17" x14ac:dyDescent="0.25">
      <c r="A240" s="28">
        <v>43494</v>
      </c>
      <c r="B240" s="29" t="s">
        <v>22</v>
      </c>
      <c r="C240" s="30">
        <v>0.29166666666666669</v>
      </c>
      <c r="D240" s="31">
        <v>0.375</v>
      </c>
      <c r="E240" s="31">
        <v>0.71875</v>
      </c>
      <c r="F240" s="32">
        <f>IF(D240="",0,ROUND((E240-D240)*24-1,2))</f>
        <v>7.25</v>
      </c>
      <c r="G240" s="32">
        <f t="shared" ref="G240:G246" si="99">IF(D240="",0,ROUND(F240-C240*24,2))</f>
        <v>0.25</v>
      </c>
      <c r="K240" s="33"/>
      <c r="M240" s="24">
        <v>0.375</v>
      </c>
      <c r="N240" s="48">
        <v>0.71875</v>
      </c>
      <c r="O240" s="34">
        <f t="shared" ref="O240:O246" si="100">IF(M240="",0,ROUND((N240-M240)*24-1,2))</f>
        <v>7.25</v>
      </c>
      <c r="P240" s="35">
        <f t="shared" ref="P240:P246" si="101">IF(M240="",0,ROUND(O240-C240*24,2))</f>
        <v>0.25</v>
      </c>
      <c r="Q240" s="72" t="s">
        <v>43</v>
      </c>
    </row>
    <row r="241" spans="1:17" x14ac:dyDescent="0.25">
      <c r="A241" s="28">
        <f>+A240+1</f>
        <v>43495</v>
      </c>
      <c r="B241" s="29" t="s">
        <v>23</v>
      </c>
      <c r="C241" s="30">
        <v>0.29166666666666669</v>
      </c>
      <c r="D241" s="31">
        <v>0.375</v>
      </c>
      <c r="E241" s="31">
        <v>0.72916666666666663</v>
      </c>
      <c r="F241" s="32">
        <f t="shared" ref="F241:F246" si="102">IF(D241="",0,ROUND((E241-D241)*24-1,2))</f>
        <v>7.5</v>
      </c>
      <c r="G241" s="32">
        <f t="shared" si="99"/>
        <v>0.5</v>
      </c>
      <c r="K241" s="33"/>
      <c r="M241" s="24">
        <v>0.375</v>
      </c>
      <c r="N241" s="48">
        <v>0.72916666666666663</v>
      </c>
      <c r="O241" s="34">
        <f t="shared" si="100"/>
        <v>7.5</v>
      </c>
      <c r="P241" s="35">
        <f t="shared" si="101"/>
        <v>0.5</v>
      </c>
      <c r="Q241" s="72" t="s">
        <v>43</v>
      </c>
    </row>
    <row r="242" spans="1:17" x14ac:dyDescent="0.25">
      <c r="A242" s="36">
        <f>+A241+1</f>
        <v>43496</v>
      </c>
      <c r="B242" s="29" t="s">
        <v>24</v>
      </c>
      <c r="C242" s="30">
        <v>0.29166666666666669</v>
      </c>
      <c r="D242" s="31">
        <v>0.375</v>
      </c>
      <c r="E242" s="31">
        <v>0.70833333333333337</v>
      </c>
      <c r="F242" s="32">
        <f t="shared" si="102"/>
        <v>7</v>
      </c>
      <c r="G242" s="32">
        <f t="shared" si="99"/>
        <v>0</v>
      </c>
      <c r="K242" s="33"/>
      <c r="M242" s="24">
        <v>0.375</v>
      </c>
      <c r="N242" s="48">
        <v>0.70833333333333337</v>
      </c>
      <c r="O242" s="34">
        <f t="shared" si="100"/>
        <v>7</v>
      </c>
      <c r="P242" s="35">
        <f t="shared" si="101"/>
        <v>0</v>
      </c>
      <c r="Q242" s="72"/>
    </row>
    <row r="243" spans="1:17" x14ac:dyDescent="0.25">
      <c r="A243" s="36">
        <f t="shared" ref="A243:A246" si="103">+A242+1</f>
        <v>43497</v>
      </c>
      <c r="B243" s="29" t="s">
        <v>25</v>
      </c>
      <c r="C243" s="30">
        <v>0.29166666666666669</v>
      </c>
      <c r="D243" s="31">
        <v>0.375</v>
      </c>
      <c r="E243" s="31">
        <v>0.70833333333333337</v>
      </c>
      <c r="F243" s="32">
        <f t="shared" si="102"/>
        <v>7</v>
      </c>
      <c r="G243" s="32">
        <f t="shared" si="99"/>
        <v>0</v>
      </c>
      <c r="K243" s="33"/>
      <c r="M243" s="24">
        <v>0.375</v>
      </c>
      <c r="N243" s="48">
        <v>0.71875</v>
      </c>
      <c r="O243" s="34">
        <f t="shared" si="100"/>
        <v>7.25</v>
      </c>
      <c r="P243" s="35">
        <f t="shared" si="101"/>
        <v>0.25</v>
      </c>
      <c r="Q243" s="72" t="s">
        <v>43</v>
      </c>
    </row>
    <row r="244" spans="1:17" x14ac:dyDescent="0.25">
      <c r="A244" s="36">
        <f t="shared" si="103"/>
        <v>43498</v>
      </c>
      <c r="B244" s="29" t="s">
        <v>26</v>
      </c>
      <c r="C244" s="30">
        <v>0.29166666666666669</v>
      </c>
      <c r="D244" s="31">
        <v>0.375</v>
      </c>
      <c r="E244" s="31">
        <v>0.70833333333333337</v>
      </c>
      <c r="F244" s="32">
        <f t="shared" si="102"/>
        <v>7</v>
      </c>
      <c r="G244" s="32">
        <f t="shared" si="99"/>
        <v>0</v>
      </c>
      <c r="K244" s="33"/>
      <c r="M244" s="24">
        <v>0.375</v>
      </c>
      <c r="N244" s="48">
        <v>0.71875</v>
      </c>
      <c r="O244" s="34">
        <f t="shared" si="100"/>
        <v>7.25</v>
      </c>
      <c r="P244" s="35">
        <f t="shared" si="101"/>
        <v>0.25</v>
      </c>
      <c r="Q244" s="72" t="s">
        <v>43</v>
      </c>
    </row>
    <row r="245" spans="1:17" x14ac:dyDescent="0.25">
      <c r="A245" s="36">
        <f t="shared" si="103"/>
        <v>43499</v>
      </c>
      <c r="B245" s="29" t="s">
        <v>27</v>
      </c>
      <c r="C245" s="30"/>
      <c r="D245" s="31"/>
      <c r="E245" s="31"/>
      <c r="F245" s="32">
        <f t="shared" si="102"/>
        <v>0</v>
      </c>
      <c r="G245" s="32">
        <f t="shared" si="99"/>
        <v>0</v>
      </c>
      <c r="K245" s="33"/>
      <c r="M245" s="47"/>
      <c r="N245" s="48"/>
      <c r="O245" s="34">
        <f t="shared" si="100"/>
        <v>0</v>
      </c>
      <c r="P245" s="35">
        <f t="shared" si="101"/>
        <v>0</v>
      </c>
      <c r="Q245" s="72"/>
    </row>
    <row r="246" spans="1:17" x14ac:dyDescent="0.25">
      <c r="A246" s="36">
        <f t="shared" si="103"/>
        <v>43500</v>
      </c>
      <c r="B246" s="37" t="s">
        <v>28</v>
      </c>
      <c r="C246" s="38"/>
      <c r="D246" s="31"/>
      <c r="E246" s="31"/>
      <c r="F246" s="32">
        <f t="shared" si="102"/>
        <v>0</v>
      </c>
      <c r="G246" s="32">
        <f t="shared" si="99"/>
        <v>0</v>
      </c>
      <c r="H246" s="32"/>
      <c r="I246" s="32"/>
      <c r="J246" s="32"/>
      <c r="K246" s="33"/>
      <c r="M246" s="47"/>
      <c r="N246" s="48"/>
      <c r="O246" s="34">
        <f t="shared" si="100"/>
        <v>0</v>
      </c>
      <c r="P246" s="35">
        <f t="shared" si="101"/>
        <v>0</v>
      </c>
      <c r="Q246" s="72"/>
    </row>
    <row r="247" spans="1:17" ht="16.8" thickBot="1" x14ac:dyDescent="0.3">
      <c r="A247" s="39"/>
      <c r="B247" s="40" t="s">
        <v>29</v>
      </c>
      <c r="C247" s="41">
        <f>SUM(C240:C246)</f>
        <v>1.4583333333333335</v>
      </c>
      <c r="D247" s="42"/>
      <c r="E247" s="42"/>
      <c r="F247" s="43">
        <f>SUM(F240:F246)</f>
        <v>35.75</v>
      </c>
      <c r="G247" s="43">
        <f>SUM(G240:G246)</f>
        <v>0.75</v>
      </c>
      <c r="H247" s="43">
        <f>IF(G247&lt;0,G247,0)</f>
        <v>0</v>
      </c>
      <c r="I247" s="43">
        <f>IF(F247&gt;$B$3,IF(G247&lt;=8,G247,8),0)</f>
        <v>0.75</v>
      </c>
      <c r="J247" s="43">
        <f>IF(G247&gt;8,G247-8,0)</f>
        <v>0</v>
      </c>
      <c r="K247" s="44"/>
      <c r="L247" s="45"/>
      <c r="M247" s="46"/>
      <c r="N247" s="46"/>
      <c r="O247" s="34"/>
      <c r="P247" s="35"/>
      <c r="Q247" s="72"/>
    </row>
    <row r="248" spans="1:17" x14ac:dyDescent="0.25">
      <c r="A248" s="19" t="s">
        <v>30</v>
      </c>
      <c r="B248" s="20"/>
      <c r="C248" s="21"/>
      <c r="D248" s="22"/>
      <c r="E248" s="22"/>
      <c r="F248" s="22"/>
      <c r="G248" s="22"/>
      <c r="K248" s="23"/>
      <c r="M248" s="24"/>
      <c r="N248" s="25"/>
      <c r="O248" s="34">
        <f t="shared" ref="O248:O255" si="104">IF(M248="",0,ROUND((N248-M248)*24-1,2))</f>
        <v>0</v>
      </c>
      <c r="P248" s="35">
        <f t="shared" ref="P248:P255" si="105">IF(M248="",0,ROUND(O248-C248*24,2))</f>
        <v>0</v>
      </c>
      <c r="Q248" s="72"/>
    </row>
    <row r="249" spans="1:17" x14ac:dyDescent="0.25">
      <c r="A249" s="28">
        <f>A246+1</f>
        <v>43501</v>
      </c>
      <c r="B249" s="29" t="s">
        <v>22</v>
      </c>
      <c r="C249" s="30">
        <v>0.29166666666666669</v>
      </c>
      <c r="D249" s="31">
        <v>0.375</v>
      </c>
      <c r="E249" s="31">
        <v>0.70833333333333337</v>
      </c>
      <c r="F249" s="32">
        <f>IF(D249="",0,ROUND((E249-D249)*24-1,2))</f>
        <v>7</v>
      </c>
      <c r="G249" s="32">
        <f t="shared" ref="G249:G255" si="106">IF(D249="",0,ROUND(F249-C249*24,2))</f>
        <v>0</v>
      </c>
      <c r="K249" s="33"/>
      <c r="M249" s="24">
        <v>0.375</v>
      </c>
      <c r="N249" s="48">
        <v>0.70833333333333337</v>
      </c>
      <c r="O249" s="34">
        <f t="shared" si="104"/>
        <v>7</v>
      </c>
      <c r="P249" s="35">
        <f t="shared" si="105"/>
        <v>0</v>
      </c>
      <c r="Q249" s="72"/>
    </row>
    <row r="250" spans="1:17" x14ac:dyDescent="0.25">
      <c r="A250" s="28">
        <f>+A249+1</f>
        <v>43502</v>
      </c>
      <c r="B250" s="29" t="s">
        <v>23</v>
      </c>
      <c r="C250" s="30">
        <v>0.29166666666666669</v>
      </c>
      <c r="D250" s="31">
        <v>0.375</v>
      </c>
      <c r="E250" s="31">
        <v>0.70833333333333337</v>
      </c>
      <c r="F250" s="32">
        <f t="shared" ref="F250:F255" si="107">IF(D250="",0,ROUND((E250-D250)*24-1,2))</f>
        <v>7</v>
      </c>
      <c r="G250" s="32">
        <f t="shared" si="106"/>
        <v>0</v>
      </c>
      <c r="K250" s="33"/>
      <c r="M250" s="24">
        <v>0.375</v>
      </c>
      <c r="N250" s="48">
        <v>0.70833333333333337</v>
      </c>
      <c r="O250" s="34">
        <f t="shared" si="104"/>
        <v>7</v>
      </c>
      <c r="P250" s="35">
        <f t="shared" si="105"/>
        <v>0</v>
      </c>
      <c r="Q250" s="72"/>
    </row>
    <row r="251" spans="1:17" x14ac:dyDescent="0.25">
      <c r="A251" s="36">
        <f>+A250+1</f>
        <v>43503</v>
      </c>
      <c r="B251" s="29" t="s">
        <v>24</v>
      </c>
      <c r="C251" s="30">
        <v>0.29166666666666669</v>
      </c>
      <c r="D251" s="31">
        <v>0.375</v>
      </c>
      <c r="E251" s="31">
        <v>0.73958333333333337</v>
      </c>
      <c r="F251" s="32">
        <f t="shared" si="107"/>
        <v>7.75</v>
      </c>
      <c r="G251" s="32">
        <f t="shared" si="106"/>
        <v>0.75</v>
      </c>
      <c r="K251" s="33"/>
      <c r="M251" s="24">
        <v>0.375</v>
      </c>
      <c r="N251" s="48">
        <v>0.73958333333333337</v>
      </c>
      <c r="O251" s="34">
        <f t="shared" si="104"/>
        <v>7.75</v>
      </c>
      <c r="P251" s="35">
        <f t="shared" si="105"/>
        <v>0.75</v>
      </c>
      <c r="Q251" s="72" t="s">
        <v>60</v>
      </c>
    </row>
    <row r="252" spans="1:17" x14ac:dyDescent="0.25">
      <c r="A252" s="36">
        <f t="shared" ref="A252:A255" si="108">+A251+1</f>
        <v>43504</v>
      </c>
      <c r="B252" s="29" t="s">
        <v>25</v>
      </c>
      <c r="C252" s="30">
        <v>0.29166666666666669</v>
      </c>
      <c r="D252" s="31">
        <v>0.375</v>
      </c>
      <c r="E252" s="31">
        <v>0.72916666666666663</v>
      </c>
      <c r="F252" s="32">
        <f t="shared" si="107"/>
        <v>7.5</v>
      </c>
      <c r="G252" s="32">
        <f t="shared" si="106"/>
        <v>0.5</v>
      </c>
      <c r="K252" s="33"/>
      <c r="M252" s="24">
        <v>0.375</v>
      </c>
      <c r="N252" s="48">
        <v>0.72916666666666663</v>
      </c>
      <c r="O252" s="34">
        <f t="shared" si="104"/>
        <v>7.5</v>
      </c>
      <c r="P252" s="35">
        <f t="shared" si="105"/>
        <v>0.5</v>
      </c>
      <c r="Q252" s="72" t="s">
        <v>50</v>
      </c>
    </row>
    <row r="253" spans="1:17" x14ac:dyDescent="0.25">
      <c r="A253" s="36">
        <f t="shared" si="108"/>
        <v>43505</v>
      </c>
      <c r="B253" s="29" t="s">
        <v>26</v>
      </c>
      <c r="C253" s="30">
        <v>0.29166666666666669</v>
      </c>
      <c r="D253" s="31">
        <v>0.375</v>
      </c>
      <c r="E253" s="31">
        <v>0.72916666666666663</v>
      </c>
      <c r="F253" s="32">
        <f t="shared" si="107"/>
        <v>7.5</v>
      </c>
      <c r="G253" s="32">
        <f t="shared" si="106"/>
        <v>0.5</v>
      </c>
      <c r="K253" s="33"/>
      <c r="M253" s="24">
        <v>0.375</v>
      </c>
      <c r="N253" s="48">
        <v>0.72916666666666663</v>
      </c>
      <c r="O253" s="34">
        <f t="shared" si="104"/>
        <v>7.5</v>
      </c>
      <c r="P253" s="35">
        <f t="shared" si="105"/>
        <v>0.5</v>
      </c>
      <c r="Q253" s="72" t="s">
        <v>43</v>
      </c>
    </row>
    <row r="254" spans="1:17" x14ac:dyDescent="0.25">
      <c r="A254" s="36">
        <f t="shared" si="108"/>
        <v>43506</v>
      </c>
      <c r="B254" s="29" t="s">
        <v>27</v>
      </c>
      <c r="C254" s="30"/>
      <c r="D254" s="31"/>
      <c r="E254" s="31"/>
      <c r="F254" s="32">
        <f t="shared" si="107"/>
        <v>0</v>
      </c>
      <c r="G254" s="32">
        <f t="shared" si="106"/>
        <v>0</v>
      </c>
      <c r="H254" s="45"/>
      <c r="I254" s="45"/>
      <c r="J254" s="45"/>
      <c r="K254" s="33"/>
      <c r="L254" s="45"/>
      <c r="M254" s="47"/>
      <c r="N254" s="48"/>
      <c r="O254" s="34">
        <f t="shared" si="104"/>
        <v>0</v>
      </c>
      <c r="P254" s="35">
        <f t="shared" si="105"/>
        <v>0</v>
      </c>
      <c r="Q254" s="72"/>
    </row>
    <row r="255" spans="1:17" x14ac:dyDescent="0.25">
      <c r="A255" s="36">
        <f t="shared" si="108"/>
        <v>43507</v>
      </c>
      <c r="B255" s="37" t="s">
        <v>28</v>
      </c>
      <c r="C255" s="38"/>
      <c r="D255" s="31"/>
      <c r="E255" s="31"/>
      <c r="F255" s="32">
        <f t="shared" si="107"/>
        <v>0</v>
      </c>
      <c r="G255" s="32">
        <f t="shared" si="106"/>
        <v>0</v>
      </c>
      <c r="H255" s="32"/>
      <c r="I255" s="32"/>
      <c r="J255" s="32"/>
      <c r="K255" s="33"/>
      <c r="M255" s="47"/>
      <c r="N255" s="48"/>
      <c r="O255" s="34">
        <f t="shared" si="104"/>
        <v>0</v>
      </c>
      <c r="P255" s="35">
        <f t="shared" si="105"/>
        <v>0</v>
      </c>
      <c r="Q255" s="72"/>
    </row>
    <row r="256" spans="1:17" ht="16.8" thickBot="1" x14ac:dyDescent="0.3">
      <c r="A256" s="39"/>
      <c r="B256" s="40" t="s">
        <v>29</v>
      </c>
      <c r="C256" s="41">
        <f>SUM(C249:C255)</f>
        <v>1.4583333333333335</v>
      </c>
      <c r="D256" s="42"/>
      <c r="E256" s="42"/>
      <c r="F256" s="43">
        <f>SUM(F249:F255)</f>
        <v>36.75</v>
      </c>
      <c r="G256" s="43">
        <f>SUM(G249:G255)</f>
        <v>1.75</v>
      </c>
      <c r="H256" s="43">
        <f>IF(G256&lt;0,G256,0)</f>
        <v>0</v>
      </c>
      <c r="I256" s="43">
        <f>IF(F256&gt;$B$3,IF(G256&lt;=8,G256,8),0)</f>
        <v>1.75</v>
      </c>
      <c r="J256" s="43">
        <f>IF(G256&gt;8,G256-8,0)</f>
        <v>0</v>
      </c>
      <c r="K256" s="44"/>
      <c r="M256" s="46"/>
      <c r="N256" s="46"/>
      <c r="O256" s="34"/>
      <c r="P256" s="35"/>
      <c r="Q256" s="72"/>
    </row>
    <row r="257" spans="1:18" x14ac:dyDescent="0.25">
      <c r="A257" s="19" t="s">
        <v>31</v>
      </c>
      <c r="B257" s="20"/>
      <c r="C257" s="21"/>
      <c r="D257" s="22"/>
      <c r="E257" s="22"/>
      <c r="F257" s="22"/>
      <c r="G257" s="22"/>
      <c r="K257" s="23"/>
      <c r="M257" s="24"/>
      <c r="N257" s="25"/>
      <c r="O257" s="34">
        <f t="shared" ref="O257:O264" si="109">IF(M257="",0,ROUND((N257-M257)*24-1,2))</f>
        <v>0</v>
      </c>
      <c r="P257" s="35">
        <f t="shared" ref="P257:P262" si="110">IF(M257="",0,ROUND(O257-C257*24,2))</f>
        <v>0</v>
      </c>
      <c r="Q257" s="72"/>
    </row>
    <row r="258" spans="1:18" x14ac:dyDescent="0.25">
      <c r="A258" s="28">
        <f>A255+1</f>
        <v>43508</v>
      </c>
      <c r="B258" s="29" t="s">
        <v>22</v>
      </c>
      <c r="C258" s="30">
        <v>0.29166666666666669</v>
      </c>
      <c r="D258" s="31">
        <v>0.375</v>
      </c>
      <c r="E258" s="31">
        <v>0.72916666666666663</v>
      </c>
      <c r="F258" s="32">
        <f>IF(D258="",0,ROUND((E258-D258)*24-1,2))</f>
        <v>7.5</v>
      </c>
      <c r="G258" s="32">
        <f t="shared" ref="G258:G264" si="111">IF(D258="",0,ROUND(F258-C258*24,2))</f>
        <v>0.5</v>
      </c>
      <c r="K258" s="33"/>
      <c r="M258" s="24">
        <v>0.375</v>
      </c>
      <c r="N258" s="48">
        <v>0.72916666666666663</v>
      </c>
      <c r="O258" s="34">
        <f t="shared" si="109"/>
        <v>7.5</v>
      </c>
      <c r="P258" s="35">
        <f t="shared" si="110"/>
        <v>0.5</v>
      </c>
      <c r="Q258" s="72" t="s">
        <v>43</v>
      </c>
    </row>
    <row r="259" spans="1:18" x14ac:dyDescent="0.25">
      <c r="A259" s="28">
        <f>+A258+1</f>
        <v>43509</v>
      </c>
      <c r="B259" s="29" t="s">
        <v>23</v>
      </c>
      <c r="C259" s="30">
        <v>0.29166666666666669</v>
      </c>
      <c r="D259" s="31">
        <v>0.375</v>
      </c>
      <c r="E259" s="31">
        <v>0.71875</v>
      </c>
      <c r="F259" s="32">
        <f t="shared" ref="F259:F264" si="112">IF(D259="",0,ROUND((E259-D259)*24-1,2))</f>
        <v>7.25</v>
      </c>
      <c r="G259" s="32">
        <f t="shared" si="111"/>
        <v>0.25</v>
      </c>
      <c r="K259" s="33"/>
      <c r="M259" s="24">
        <v>0.375</v>
      </c>
      <c r="N259" s="48">
        <v>0.71875</v>
      </c>
      <c r="O259" s="34">
        <f t="shared" si="109"/>
        <v>7.25</v>
      </c>
      <c r="P259" s="35">
        <f t="shared" si="110"/>
        <v>0.25</v>
      </c>
      <c r="Q259" s="72" t="s">
        <v>43</v>
      </c>
    </row>
    <row r="260" spans="1:18" x14ac:dyDescent="0.25">
      <c r="A260" s="36">
        <f>+A259+1</f>
        <v>43510</v>
      </c>
      <c r="B260" s="29" t="s">
        <v>24</v>
      </c>
      <c r="C260" s="30">
        <v>0.29166666666666669</v>
      </c>
      <c r="D260" s="31">
        <v>0.375</v>
      </c>
      <c r="E260" s="31">
        <v>0.76041666666666663</v>
      </c>
      <c r="F260" s="32">
        <f t="shared" si="112"/>
        <v>8.25</v>
      </c>
      <c r="G260" s="32">
        <f t="shared" si="111"/>
        <v>1.25</v>
      </c>
      <c r="K260" s="33"/>
      <c r="M260" s="24">
        <v>0.375</v>
      </c>
      <c r="N260" s="48">
        <v>0.76041666666666663</v>
      </c>
      <c r="O260" s="34">
        <f t="shared" si="109"/>
        <v>8.25</v>
      </c>
      <c r="P260" s="35">
        <f t="shared" si="110"/>
        <v>1.25</v>
      </c>
      <c r="Q260" s="72" t="s">
        <v>60</v>
      </c>
    </row>
    <row r="261" spans="1:18" x14ac:dyDescent="0.25">
      <c r="A261" s="36">
        <f t="shared" ref="A261:A264" si="113">+A260+1</f>
        <v>43511</v>
      </c>
      <c r="B261" s="29" t="s">
        <v>25</v>
      </c>
      <c r="C261" s="30">
        <v>0.29166666666666669</v>
      </c>
      <c r="D261" s="31">
        <v>0.375</v>
      </c>
      <c r="E261" s="31">
        <v>0.70833333333333337</v>
      </c>
      <c r="F261" s="32">
        <f t="shared" si="112"/>
        <v>7</v>
      </c>
      <c r="G261" s="32">
        <f t="shared" si="111"/>
        <v>0</v>
      </c>
      <c r="H261" s="45"/>
      <c r="I261" s="45"/>
      <c r="J261" s="45"/>
      <c r="K261" s="33"/>
      <c r="L261" s="45"/>
      <c r="M261" s="24">
        <v>0.375</v>
      </c>
      <c r="N261" s="48">
        <v>0.70833333333333337</v>
      </c>
      <c r="O261" s="34">
        <f t="shared" si="109"/>
        <v>7</v>
      </c>
      <c r="P261" s="35">
        <f t="shared" si="110"/>
        <v>0</v>
      </c>
      <c r="Q261" s="72"/>
    </row>
    <row r="262" spans="1:18" x14ac:dyDescent="0.25">
      <c r="A262" s="36">
        <f t="shared" si="113"/>
        <v>43512</v>
      </c>
      <c r="B262" s="29" t="s">
        <v>26</v>
      </c>
      <c r="C262" s="30">
        <v>0.29166666666666669</v>
      </c>
      <c r="D262" s="31">
        <v>0.375</v>
      </c>
      <c r="E262" s="31">
        <v>0.72916666666666663</v>
      </c>
      <c r="F262" s="32">
        <f t="shared" si="112"/>
        <v>7.5</v>
      </c>
      <c r="G262" s="32">
        <f t="shared" si="111"/>
        <v>0.5</v>
      </c>
      <c r="K262" s="33"/>
      <c r="M262" s="24">
        <v>0.375</v>
      </c>
      <c r="N262" s="48">
        <v>0.72916666666666663</v>
      </c>
      <c r="O262" s="34">
        <f t="shared" si="109"/>
        <v>7.5</v>
      </c>
      <c r="P262" s="35">
        <f t="shared" si="110"/>
        <v>0.5</v>
      </c>
    </row>
    <row r="263" spans="1:18" x14ac:dyDescent="0.25">
      <c r="A263" s="36">
        <f t="shared" si="113"/>
        <v>43513</v>
      </c>
      <c r="B263" s="29" t="s">
        <v>27</v>
      </c>
      <c r="C263" s="30"/>
      <c r="D263" s="31"/>
      <c r="E263" s="31"/>
      <c r="F263" s="32">
        <f t="shared" si="112"/>
        <v>0</v>
      </c>
      <c r="G263" s="32">
        <f t="shared" si="111"/>
        <v>0</v>
      </c>
      <c r="K263" s="68"/>
      <c r="M263" s="47"/>
      <c r="N263" s="48"/>
      <c r="O263" s="34">
        <f t="shared" si="109"/>
        <v>0</v>
      </c>
      <c r="P263" s="35">
        <f t="shared" ref="P263:P264" si="114">IF(M263="",0,ROUND(O263-C263*24,2))</f>
        <v>0</v>
      </c>
      <c r="Q263" s="72"/>
    </row>
    <row r="264" spans="1:18" x14ac:dyDescent="0.25">
      <c r="A264" s="36">
        <f t="shared" si="113"/>
        <v>43514</v>
      </c>
      <c r="B264" s="37" t="s">
        <v>28</v>
      </c>
      <c r="C264" s="38"/>
      <c r="D264" s="31"/>
      <c r="E264" s="31"/>
      <c r="F264" s="32">
        <f t="shared" si="112"/>
        <v>0</v>
      </c>
      <c r="G264" s="32">
        <f t="shared" si="111"/>
        <v>0</v>
      </c>
      <c r="H264" s="32"/>
      <c r="I264" s="32"/>
      <c r="J264" s="32"/>
      <c r="K264" s="33"/>
      <c r="M264" s="47"/>
      <c r="N264" s="48"/>
      <c r="O264" s="34">
        <f t="shared" si="109"/>
        <v>0</v>
      </c>
      <c r="P264" s="35">
        <f t="shared" si="114"/>
        <v>0</v>
      </c>
      <c r="Q264" s="72"/>
    </row>
    <row r="265" spans="1:18" ht="16.8" thickBot="1" x14ac:dyDescent="0.3">
      <c r="A265" s="39"/>
      <c r="B265" s="40" t="s">
        <v>29</v>
      </c>
      <c r="C265" s="41">
        <f>SUM(C258:C264)</f>
        <v>1.4583333333333335</v>
      </c>
      <c r="D265" s="42"/>
      <c r="E265" s="42"/>
      <c r="F265" s="43">
        <f>SUM(F258:F264)</f>
        <v>37.5</v>
      </c>
      <c r="G265" s="43">
        <f>SUM(G258:G264)</f>
        <v>2.5</v>
      </c>
      <c r="H265" s="43">
        <f>IF(G265&lt;0,G265,0)</f>
        <v>0</v>
      </c>
      <c r="I265" s="43">
        <f>IF(F265&gt;$B$3,IF(G265&lt;=8,G265,8),0)</f>
        <v>2.5</v>
      </c>
      <c r="J265" s="43">
        <f>IF(G265&gt;8,G265-8,0)</f>
        <v>0</v>
      </c>
      <c r="K265" s="44"/>
      <c r="M265" s="46"/>
      <c r="N265" s="46"/>
      <c r="O265" s="34"/>
      <c r="P265" s="35"/>
      <c r="Q265" s="72"/>
    </row>
    <row r="266" spans="1:18" x14ac:dyDescent="0.25">
      <c r="A266" s="19" t="s">
        <v>32</v>
      </c>
      <c r="B266" s="20"/>
      <c r="C266" s="21"/>
      <c r="D266" s="22"/>
      <c r="E266" s="22"/>
      <c r="F266" s="22"/>
      <c r="G266" s="22"/>
      <c r="K266" s="23"/>
      <c r="M266" s="24"/>
      <c r="N266" s="25"/>
      <c r="O266" s="34">
        <f t="shared" ref="O266:O282" si="115">IF(M266="",0,ROUND((N266-M266)*24-1,2))</f>
        <v>0</v>
      </c>
      <c r="P266" s="35">
        <f t="shared" ref="P266:P282" si="116">IF(M266="",0,ROUND(O266-C266*24,2))</f>
        <v>0</v>
      </c>
      <c r="Q266" s="72"/>
    </row>
    <row r="267" spans="1:18" x14ac:dyDescent="0.25">
      <c r="A267" s="28">
        <f>A264+1</f>
        <v>43515</v>
      </c>
      <c r="B267" s="29" t="s">
        <v>22</v>
      </c>
      <c r="C267" s="30">
        <v>0.29166666666666669</v>
      </c>
      <c r="D267" s="31">
        <v>0.375</v>
      </c>
      <c r="E267" s="31">
        <v>0.70833333333333337</v>
      </c>
      <c r="F267" s="32">
        <f>IF(D267="",0,ROUND((E267-D267)*24-1,2))</f>
        <v>7</v>
      </c>
      <c r="G267" s="32">
        <f t="shared" ref="G267:G273" si="117">IF(D267="",0,ROUND(F267-C267*24,2))</f>
        <v>0</v>
      </c>
      <c r="K267" s="33"/>
      <c r="M267" s="24">
        <v>0.375</v>
      </c>
      <c r="N267" s="48">
        <v>0.70833333333333337</v>
      </c>
      <c r="O267" s="34">
        <f t="shared" si="115"/>
        <v>7</v>
      </c>
      <c r="P267" s="35">
        <f t="shared" si="116"/>
        <v>0</v>
      </c>
      <c r="Q267" s="72"/>
    </row>
    <row r="268" spans="1:18" x14ac:dyDescent="0.25">
      <c r="A268" s="28">
        <f>+A267+1</f>
        <v>43516</v>
      </c>
      <c r="B268" s="29" t="s">
        <v>23</v>
      </c>
      <c r="C268" s="30">
        <v>0.29166666666666669</v>
      </c>
      <c r="D268" s="31">
        <v>0.375</v>
      </c>
      <c r="E268" s="31">
        <v>0.70833333333333337</v>
      </c>
      <c r="F268" s="32">
        <f t="shared" ref="F268:F273" si="118">IF(D268="",0,ROUND((E268-D268)*24-1,2))</f>
        <v>7</v>
      </c>
      <c r="G268" s="32">
        <f t="shared" si="117"/>
        <v>0</v>
      </c>
      <c r="H268" s="45"/>
      <c r="I268" s="45"/>
      <c r="J268" s="45"/>
      <c r="K268" s="33"/>
      <c r="L268" s="45"/>
      <c r="M268" s="24">
        <v>0.375</v>
      </c>
      <c r="N268" s="48">
        <v>0.71875</v>
      </c>
      <c r="O268" s="34">
        <f t="shared" si="115"/>
        <v>7.25</v>
      </c>
      <c r="P268" s="35">
        <f t="shared" si="116"/>
        <v>0.25</v>
      </c>
      <c r="Q268" s="72" t="s">
        <v>62</v>
      </c>
      <c r="R268" s="5" t="s">
        <v>61</v>
      </c>
    </row>
    <row r="269" spans="1:18" x14ac:dyDescent="0.25">
      <c r="A269" s="36">
        <f>+A268+1</f>
        <v>43517</v>
      </c>
      <c r="B269" s="29" t="s">
        <v>24</v>
      </c>
      <c r="C269" s="30">
        <v>0.29166666666666669</v>
      </c>
      <c r="D269" s="31">
        <v>0.375</v>
      </c>
      <c r="E269" s="31">
        <v>0.70833333333333337</v>
      </c>
      <c r="F269" s="32">
        <f t="shared" si="118"/>
        <v>7</v>
      </c>
      <c r="G269" s="32">
        <f t="shared" si="117"/>
        <v>0</v>
      </c>
      <c r="K269" s="33"/>
      <c r="M269" s="24">
        <v>0.375</v>
      </c>
      <c r="N269" s="48">
        <v>0.72916666666666663</v>
      </c>
      <c r="O269" s="34">
        <f t="shared" si="115"/>
        <v>7.5</v>
      </c>
      <c r="P269" s="35">
        <f t="shared" si="116"/>
        <v>0.5</v>
      </c>
      <c r="Q269" s="72" t="s">
        <v>71</v>
      </c>
    </row>
    <row r="270" spans="1:18" x14ac:dyDescent="0.25">
      <c r="A270" s="36">
        <f t="shared" ref="A270:A273" si="119">+A269+1</f>
        <v>43518</v>
      </c>
      <c r="B270" s="29" t="s">
        <v>25</v>
      </c>
      <c r="C270" s="30">
        <v>0.29166666666666669</v>
      </c>
      <c r="D270" s="31">
        <v>0.375</v>
      </c>
      <c r="E270" s="31">
        <v>0.70833333333333337</v>
      </c>
      <c r="F270" s="32">
        <f t="shared" si="118"/>
        <v>7</v>
      </c>
      <c r="G270" s="32">
        <f t="shared" si="117"/>
        <v>0</v>
      </c>
      <c r="K270" s="33"/>
      <c r="M270" s="24">
        <v>0.375</v>
      </c>
      <c r="N270" s="48">
        <v>0.70833333333333337</v>
      </c>
      <c r="O270" s="34">
        <f t="shared" si="115"/>
        <v>7</v>
      </c>
      <c r="P270" s="35">
        <f t="shared" si="116"/>
        <v>0</v>
      </c>
      <c r="Q270" s="72"/>
    </row>
    <row r="271" spans="1:18" x14ac:dyDescent="0.25">
      <c r="A271" s="36">
        <f t="shared" si="119"/>
        <v>43519</v>
      </c>
      <c r="B271" s="29" t="s">
        <v>26</v>
      </c>
      <c r="C271" s="30">
        <v>0.29166666666666669</v>
      </c>
      <c r="D271" s="31">
        <v>0.375</v>
      </c>
      <c r="E271" s="31">
        <v>0.70833333333333337</v>
      </c>
      <c r="F271" s="32">
        <f t="shared" si="118"/>
        <v>7</v>
      </c>
      <c r="G271" s="32">
        <f t="shared" si="117"/>
        <v>0</v>
      </c>
      <c r="K271" s="33"/>
      <c r="M271" s="24">
        <v>0.375</v>
      </c>
      <c r="N271" s="48">
        <v>0.71875</v>
      </c>
      <c r="O271" s="34">
        <f t="shared" si="115"/>
        <v>7.25</v>
      </c>
      <c r="P271" s="35">
        <f t="shared" si="116"/>
        <v>0.25</v>
      </c>
      <c r="Q271" s="72" t="s">
        <v>63</v>
      </c>
    </row>
    <row r="272" spans="1:18" x14ac:dyDescent="0.25">
      <c r="A272" s="36">
        <f t="shared" si="119"/>
        <v>43520</v>
      </c>
      <c r="B272" s="29" t="s">
        <v>27</v>
      </c>
      <c r="C272" s="30"/>
      <c r="D272" s="31"/>
      <c r="E272" s="31"/>
      <c r="F272" s="32">
        <f t="shared" si="118"/>
        <v>0</v>
      </c>
      <c r="G272" s="32">
        <f t="shared" si="117"/>
        <v>0</v>
      </c>
      <c r="K272" s="33"/>
      <c r="M272" s="24"/>
      <c r="N272" s="48"/>
      <c r="O272" s="34">
        <f t="shared" si="115"/>
        <v>0</v>
      </c>
      <c r="P272" s="35">
        <f t="shared" si="116"/>
        <v>0</v>
      </c>
      <c r="Q272" s="72"/>
    </row>
    <row r="273" spans="1:17" x14ac:dyDescent="0.25">
      <c r="A273" s="36">
        <f t="shared" si="119"/>
        <v>43521</v>
      </c>
      <c r="B273" s="37" t="s">
        <v>28</v>
      </c>
      <c r="C273" s="38"/>
      <c r="D273" s="31"/>
      <c r="E273" s="31"/>
      <c r="F273" s="32">
        <f t="shared" si="118"/>
        <v>0</v>
      </c>
      <c r="G273" s="32">
        <f t="shared" si="117"/>
        <v>0</v>
      </c>
      <c r="H273" s="32"/>
      <c r="I273" s="32"/>
      <c r="J273" s="32"/>
      <c r="K273" s="33"/>
      <c r="M273" s="24"/>
      <c r="N273" s="25"/>
      <c r="O273" s="34">
        <f t="shared" si="115"/>
        <v>0</v>
      </c>
      <c r="P273" s="35">
        <f t="shared" si="116"/>
        <v>0</v>
      </c>
      <c r="Q273" s="72"/>
    </row>
    <row r="274" spans="1:17" ht="16.8" thickBot="1" x14ac:dyDescent="0.3">
      <c r="A274" s="39"/>
      <c r="B274" s="40" t="s">
        <v>29</v>
      </c>
      <c r="C274" s="41">
        <f>SUM(C267:C273)</f>
        <v>1.4583333333333335</v>
      </c>
      <c r="D274" s="42"/>
      <c r="E274" s="42"/>
      <c r="F274" s="43">
        <f>SUM(F267:F273)</f>
        <v>35</v>
      </c>
      <c r="G274" s="43">
        <f>SUM(G267:G273)</f>
        <v>0</v>
      </c>
      <c r="H274" s="43">
        <f>IF(G274&lt;0,G274,0)</f>
        <v>0</v>
      </c>
      <c r="I274" s="43">
        <f>IF(F274&gt;$B$3,IF(G274&lt;=8,G274,8),0)</f>
        <v>0</v>
      </c>
      <c r="J274" s="43">
        <f>IF(G274&gt;8,G274-8,0)</f>
        <v>0</v>
      </c>
      <c r="K274" s="44"/>
      <c r="M274" s="24"/>
      <c r="N274" s="25"/>
      <c r="O274" s="34">
        <f t="shared" si="115"/>
        <v>0</v>
      </c>
      <c r="P274" s="35">
        <f t="shared" si="116"/>
        <v>0</v>
      </c>
      <c r="Q274" s="72"/>
    </row>
    <row r="275" spans="1:17" x14ac:dyDescent="0.25">
      <c r="A275" s="19" t="s">
        <v>33</v>
      </c>
      <c r="B275" s="20"/>
      <c r="C275" s="21"/>
      <c r="D275" s="22"/>
      <c r="E275" s="22"/>
      <c r="F275" s="22"/>
      <c r="G275" s="22"/>
      <c r="H275" s="45"/>
      <c r="I275" s="45"/>
      <c r="J275" s="45"/>
      <c r="K275" s="23"/>
      <c r="L275" s="45"/>
      <c r="M275" s="24"/>
      <c r="N275" s="25"/>
      <c r="O275" s="34">
        <f t="shared" si="115"/>
        <v>0</v>
      </c>
      <c r="P275" s="35">
        <f t="shared" si="116"/>
        <v>0</v>
      </c>
      <c r="Q275" s="72"/>
    </row>
    <row r="276" spans="1:17" x14ac:dyDescent="0.25">
      <c r="A276" s="28"/>
      <c r="B276" s="29" t="s">
        <v>22</v>
      </c>
      <c r="C276" s="30"/>
      <c r="D276" s="31"/>
      <c r="E276" s="31"/>
      <c r="F276" s="32"/>
      <c r="G276" s="32">
        <f t="shared" ref="G276:G282" si="120">IF(D276="",0,ROUND(F276-C276*24,2))</f>
        <v>0</v>
      </c>
      <c r="K276" s="33"/>
      <c r="M276" s="47"/>
      <c r="N276" s="48"/>
      <c r="O276" s="34">
        <f t="shared" si="115"/>
        <v>0</v>
      </c>
      <c r="P276" s="35">
        <f t="shared" si="116"/>
        <v>0</v>
      </c>
      <c r="Q276" s="72"/>
    </row>
    <row r="277" spans="1:17" x14ac:dyDescent="0.25">
      <c r="A277" s="28"/>
      <c r="B277" s="29" t="s">
        <v>23</v>
      </c>
      <c r="C277" s="30"/>
      <c r="D277" s="31"/>
      <c r="E277" s="31"/>
      <c r="F277" s="32"/>
      <c r="G277" s="32">
        <f t="shared" si="120"/>
        <v>0</v>
      </c>
      <c r="K277" s="33"/>
      <c r="M277" s="47"/>
      <c r="N277" s="48"/>
      <c r="O277" s="34">
        <f t="shared" si="115"/>
        <v>0</v>
      </c>
      <c r="P277" s="35">
        <f t="shared" si="116"/>
        <v>0</v>
      </c>
      <c r="Q277" s="72"/>
    </row>
    <row r="278" spans="1:17" x14ac:dyDescent="0.25">
      <c r="A278" s="28"/>
      <c r="B278" s="29" t="s">
        <v>24</v>
      </c>
      <c r="C278" s="30"/>
      <c r="D278" s="31"/>
      <c r="E278" s="31"/>
      <c r="F278" s="32"/>
      <c r="G278" s="32">
        <f t="shared" si="120"/>
        <v>0</v>
      </c>
      <c r="H278" s="45"/>
      <c r="I278" s="45"/>
      <c r="J278" s="45"/>
      <c r="K278" s="33"/>
      <c r="L278" s="45"/>
      <c r="M278" s="47"/>
      <c r="N278" s="48"/>
      <c r="O278" s="34">
        <f t="shared" si="115"/>
        <v>0</v>
      </c>
      <c r="P278" s="35">
        <f t="shared" si="116"/>
        <v>0</v>
      </c>
      <c r="Q278" s="72"/>
    </row>
    <row r="279" spans="1:17" x14ac:dyDescent="0.25">
      <c r="A279" s="28"/>
      <c r="B279" s="29" t="s">
        <v>25</v>
      </c>
      <c r="C279" s="30"/>
      <c r="D279" s="31"/>
      <c r="E279" s="31"/>
      <c r="F279" s="32"/>
      <c r="G279" s="32">
        <f t="shared" si="120"/>
        <v>0</v>
      </c>
      <c r="K279" s="33"/>
      <c r="M279" s="47"/>
      <c r="N279" s="48"/>
      <c r="O279" s="34">
        <f t="shared" si="115"/>
        <v>0</v>
      </c>
      <c r="P279" s="35">
        <f t="shared" si="116"/>
        <v>0</v>
      </c>
      <c r="Q279" s="72"/>
    </row>
    <row r="280" spans="1:17" x14ac:dyDescent="0.25">
      <c r="A280" s="28"/>
      <c r="B280" s="29" t="s">
        <v>26</v>
      </c>
      <c r="C280" s="30"/>
      <c r="D280" s="31"/>
      <c r="E280" s="31"/>
      <c r="F280" s="32"/>
      <c r="G280" s="32">
        <f t="shared" si="120"/>
        <v>0</v>
      </c>
      <c r="K280" s="33"/>
      <c r="M280" s="47"/>
      <c r="N280" s="48"/>
      <c r="O280" s="34">
        <f t="shared" si="115"/>
        <v>0</v>
      </c>
      <c r="P280" s="35">
        <f t="shared" si="116"/>
        <v>0</v>
      </c>
      <c r="Q280" s="72"/>
    </row>
    <row r="281" spans="1:17" x14ac:dyDescent="0.25">
      <c r="A281" s="36"/>
      <c r="B281" s="29" t="s">
        <v>27</v>
      </c>
      <c r="C281" s="30"/>
      <c r="D281" s="31"/>
      <c r="E281" s="31"/>
      <c r="F281" s="32">
        <f t="shared" ref="F281:F282" si="121">IF(D281="",0,ROUND((E281-D281)*24-1,2))</f>
        <v>0</v>
      </c>
      <c r="G281" s="32">
        <f t="shared" si="120"/>
        <v>0</v>
      </c>
      <c r="K281" s="33"/>
      <c r="M281" s="24"/>
      <c r="N281" s="25"/>
      <c r="O281" s="34">
        <f t="shared" si="115"/>
        <v>0</v>
      </c>
      <c r="P281" s="35">
        <f t="shared" si="116"/>
        <v>0</v>
      </c>
      <c r="Q281" s="72"/>
    </row>
    <row r="282" spans="1:17" x14ac:dyDescent="0.25">
      <c r="A282" s="36"/>
      <c r="B282" s="37" t="s">
        <v>28</v>
      </c>
      <c r="C282" s="38"/>
      <c r="D282" s="31"/>
      <c r="E282" s="31"/>
      <c r="F282" s="32">
        <f t="shared" si="121"/>
        <v>0</v>
      </c>
      <c r="G282" s="32">
        <f t="shared" si="120"/>
        <v>0</v>
      </c>
      <c r="H282" s="32"/>
      <c r="I282" s="32"/>
      <c r="J282" s="32"/>
      <c r="K282" s="33"/>
      <c r="M282" s="24"/>
      <c r="N282" s="25"/>
      <c r="O282" s="34">
        <f t="shared" si="115"/>
        <v>0</v>
      </c>
      <c r="P282" s="35">
        <f t="shared" si="116"/>
        <v>0</v>
      </c>
      <c r="Q282" s="72"/>
    </row>
    <row r="283" spans="1:17" ht="16.8" thickBot="1" x14ac:dyDescent="0.3">
      <c r="A283" s="39"/>
      <c r="B283" s="40" t="s">
        <v>29</v>
      </c>
      <c r="C283" s="41">
        <f>SUM(C276:C282)</f>
        <v>0</v>
      </c>
      <c r="D283" s="42"/>
      <c r="E283" s="42"/>
      <c r="F283" s="43">
        <f>SUM(F276:F282)</f>
        <v>0</v>
      </c>
      <c r="G283" s="43">
        <f>SUM(G276:G282)</f>
        <v>0</v>
      </c>
      <c r="H283" s="43">
        <f>IF(G283&lt;0,G283,0)</f>
        <v>0</v>
      </c>
      <c r="I283" s="43">
        <f>IF(F283&gt;$B$3,IF(G283&lt;=8,G283,8),0)</f>
        <v>0</v>
      </c>
      <c r="J283" s="43">
        <f>IF(G283&gt;8,G283-8,0)</f>
        <v>0</v>
      </c>
      <c r="K283" s="44"/>
      <c r="M283" s="24"/>
      <c r="N283" s="25"/>
      <c r="O283" s="26"/>
      <c r="P283" s="49" t="str">
        <f t="shared" ref="P283" si="122">IF(K283="RTT",-"7:0:0",IF(O283="","",O283-TIMEVALUE("7:00")+10^-10))</f>
        <v/>
      </c>
      <c r="Q283" s="72"/>
    </row>
    <row r="284" spans="1:17" ht="16.8" thickBot="1" x14ac:dyDescent="0.3">
      <c r="F284" s="50"/>
      <c r="G284" s="50"/>
      <c r="K284" s="51"/>
      <c r="M284" s="24"/>
      <c r="N284" s="25"/>
      <c r="O284" s="26"/>
      <c r="P284" s="49"/>
      <c r="Q284" s="72"/>
    </row>
    <row r="285" spans="1:17" x14ac:dyDescent="0.25">
      <c r="A285" s="19" t="s">
        <v>34</v>
      </c>
      <c r="B285" s="20"/>
      <c r="C285" s="21"/>
      <c r="D285" s="22"/>
      <c r="E285" s="22"/>
      <c r="F285" s="52"/>
      <c r="G285" s="53"/>
      <c r="H285" s="53"/>
      <c r="I285" s="53"/>
      <c r="J285" s="53"/>
      <c r="K285" s="54"/>
      <c r="M285" s="24"/>
      <c r="N285" s="25"/>
      <c r="O285" s="55">
        <f>SUM(O239:O284)</f>
        <v>146.5</v>
      </c>
      <c r="P285" s="56">
        <f>SUM(P239:P284)</f>
        <v>34</v>
      </c>
      <c r="Q285" s="72"/>
    </row>
    <row r="286" spans="1:17" ht="16.8" thickBot="1" x14ac:dyDescent="0.3">
      <c r="A286" s="57"/>
      <c r="B286" s="58" t="s">
        <v>35</v>
      </c>
      <c r="C286" s="41">
        <f>+C247+C256+C265+C274+C283</f>
        <v>5.8333333333333339</v>
      </c>
      <c r="D286" s="59"/>
      <c r="E286" s="59"/>
      <c r="F286" s="60">
        <f>+F247+F256+F265+F274+F283</f>
        <v>145</v>
      </c>
      <c r="G286" s="60">
        <f>+G247+G256+G265+G274+G283</f>
        <v>5</v>
      </c>
      <c r="H286" s="60">
        <f>+H247+H256+H265+H274+H283</f>
        <v>0</v>
      </c>
      <c r="I286" s="60">
        <f>+I247+I256+I265+I274+I283</f>
        <v>5</v>
      </c>
      <c r="J286" s="60">
        <f>+J247+J256+J265+J274+J283</f>
        <v>0</v>
      </c>
      <c r="K286" s="61"/>
      <c r="M286" s="85" t="s">
        <v>36</v>
      </c>
      <c r="N286" s="86"/>
      <c r="O286" s="86"/>
      <c r="P286" s="62">
        <f>P285-G286</f>
        <v>29</v>
      </c>
    </row>
    <row r="287" spans="1:17" x14ac:dyDescent="0.25">
      <c r="G287" s="63"/>
      <c r="K287" s="63"/>
    </row>
    <row r="288" spans="1:17" x14ac:dyDescent="0.25">
      <c r="F288" s="50"/>
      <c r="O288" s="65"/>
      <c r="P288" s="64"/>
    </row>
    <row r="289" spans="1:17" x14ac:dyDescent="0.25">
      <c r="A289" s="7" t="s">
        <v>37</v>
      </c>
      <c r="O289" s="65" t="s">
        <v>38</v>
      </c>
      <c r="P289" s="66">
        <f>I286+J286</f>
        <v>5</v>
      </c>
    </row>
    <row r="291" spans="1:17" x14ac:dyDescent="0.25">
      <c r="A291" s="6" t="s">
        <v>0</v>
      </c>
      <c r="B291" s="7" t="s">
        <v>39</v>
      </c>
      <c r="G291" s="6"/>
      <c r="I291" s="6" t="s">
        <v>1</v>
      </c>
      <c r="J291" s="8">
        <v>43524</v>
      </c>
      <c r="K291" s="4"/>
      <c r="N291" s="64"/>
      <c r="O291" s="67"/>
      <c r="P291" s="64"/>
    </row>
    <row r="292" spans="1:17" ht="16.8" thickBot="1" x14ac:dyDescent="0.3">
      <c r="A292" s="9" t="s">
        <v>2</v>
      </c>
      <c r="B292" s="3">
        <v>35</v>
      </c>
    </row>
    <row r="293" spans="1:17" x14ac:dyDescent="0.25">
      <c r="C293" s="80" t="s">
        <v>3</v>
      </c>
      <c r="D293" s="81"/>
      <c r="E293" s="81"/>
      <c r="F293" s="81"/>
      <c r="G293" s="81"/>
      <c r="H293" s="81"/>
      <c r="I293" s="81"/>
      <c r="J293" s="81"/>
      <c r="K293" s="82"/>
    </row>
    <row r="294" spans="1:17" ht="48.6" x14ac:dyDescent="0.25">
      <c r="C294" s="10" t="s">
        <v>4</v>
      </c>
      <c r="D294" s="11" t="s">
        <v>5</v>
      </c>
      <c r="E294" s="11" t="s">
        <v>56</v>
      </c>
      <c r="F294" s="11" t="s">
        <v>7</v>
      </c>
      <c r="G294" s="11" t="s">
        <v>8</v>
      </c>
      <c r="H294" s="11" t="s">
        <v>9</v>
      </c>
      <c r="I294" s="11" t="s">
        <v>10</v>
      </c>
      <c r="J294" s="11" t="s">
        <v>11</v>
      </c>
      <c r="K294" s="12" t="s">
        <v>12</v>
      </c>
      <c r="M294" s="13"/>
      <c r="N294" s="83" t="s">
        <v>13</v>
      </c>
      <c r="O294" s="83"/>
      <c r="P294" s="84"/>
    </row>
    <row r="295" spans="1:17" ht="33" thickBot="1" x14ac:dyDescent="0.3">
      <c r="C295" s="10" t="s">
        <v>14</v>
      </c>
      <c r="D295" s="11" t="s">
        <v>14</v>
      </c>
      <c r="E295" s="11" t="s">
        <v>14</v>
      </c>
      <c r="F295" s="11"/>
      <c r="G295" s="11" t="s">
        <v>15</v>
      </c>
      <c r="H295" s="11"/>
      <c r="I295" s="14">
        <v>0.25</v>
      </c>
      <c r="J295" s="14">
        <v>0.5</v>
      </c>
      <c r="K295" s="15"/>
      <c r="M295" s="16" t="s">
        <v>16</v>
      </c>
      <c r="N295" s="17" t="s">
        <v>17</v>
      </c>
      <c r="O295" s="17" t="s">
        <v>18</v>
      </c>
      <c r="P295" s="18" t="s">
        <v>19</v>
      </c>
    </row>
    <row r="296" spans="1:17" x14ac:dyDescent="0.25">
      <c r="A296" s="19" t="s">
        <v>20</v>
      </c>
      <c r="B296" s="20"/>
      <c r="C296" s="21"/>
      <c r="D296" s="22"/>
      <c r="E296" s="22"/>
      <c r="F296" s="22"/>
      <c r="G296" s="22"/>
      <c r="H296" s="22"/>
      <c r="I296" s="22"/>
      <c r="J296" s="22"/>
      <c r="K296" s="23"/>
      <c r="M296" s="24"/>
      <c r="N296" s="25"/>
      <c r="O296" s="26" t="str">
        <f>IF(M296="","",IF((N296-M296)&lt;TIME(4,0,0),(N296-M296),(N296-M296)-TIME(1,0,0)))</f>
        <v/>
      </c>
      <c r="P296" s="27">
        <v>28.25</v>
      </c>
    </row>
    <row r="297" spans="1:17" x14ac:dyDescent="0.25">
      <c r="A297" s="28">
        <v>43522</v>
      </c>
      <c r="B297" s="29" t="s">
        <v>22</v>
      </c>
      <c r="C297" s="30">
        <v>0.29166666666666669</v>
      </c>
      <c r="D297" s="31">
        <v>0.375</v>
      </c>
      <c r="E297" s="31">
        <v>0.70833333333333337</v>
      </c>
      <c r="F297" s="32">
        <f>IF(D297="",0,ROUND((E297-D297)*24-1,2))</f>
        <v>7</v>
      </c>
      <c r="G297" s="32">
        <f t="shared" ref="G297:G303" si="123">IF(D297="",0,ROUND(F297-C297*24,2))</f>
        <v>0</v>
      </c>
      <c r="K297" s="33"/>
      <c r="M297" s="24">
        <v>0.375</v>
      </c>
      <c r="N297" s="48">
        <v>0.71875</v>
      </c>
      <c r="O297" s="34">
        <f t="shared" ref="O297:O303" si="124">IF(M297="",0,ROUND((N297-M297)*24-1,2))</f>
        <v>7.25</v>
      </c>
      <c r="P297" s="35">
        <f t="shared" ref="P297:P303" si="125">IF(M297="",0,ROUND(O297-C297*24,2))</f>
        <v>0.25</v>
      </c>
      <c r="Q297" s="72" t="s">
        <v>63</v>
      </c>
    </row>
    <row r="298" spans="1:17" x14ac:dyDescent="0.25">
      <c r="A298" s="28">
        <f>+A297+1</f>
        <v>43523</v>
      </c>
      <c r="B298" s="29" t="s">
        <v>23</v>
      </c>
      <c r="C298" s="30">
        <v>0.29166666666666669</v>
      </c>
      <c r="D298" s="31">
        <v>0.375</v>
      </c>
      <c r="E298" s="31">
        <v>0.70833333333333337</v>
      </c>
      <c r="F298" s="32">
        <f t="shared" ref="F298:F303" si="126">IF(D298="",0,ROUND((E298-D298)*24-1,2))</f>
        <v>7</v>
      </c>
      <c r="G298" s="32">
        <f t="shared" si="123"/>
        <v>0</v>
      </c>
      <c r="K298" s="33"/>
      <c r="M298" s="24">
        <v>0.35416666666666669</v>
      </c>
      <c r="N298" s="48">
        <v>0.71875</v>
      </c>
      <c r="O298" s="34">
        <f t="shared" si="124"/>
        <v>7.75</v>
      </c>
      <c r="P298" s="35">
        <f t="shared" si="125"/>
        <v>0.75</v>
      </c>
      <c r="Q298" s="72" t="s">
        <v>70</v>
      </c>
    </row>
    <row r="299" spans="1:17" x14ac:dyDescent="0.25">
      <c r="A299" s="36">
        <f>+A298+1</f>
        <v>43524</v>
      </c>
      <c r="B299" s="29" t="s">
        <v>24</v>
      </c>
      <c r="C299" s="30">
        <v>0.29166666666666669</v>
      </c>
      <c r="D299" s="31">
        <v>0.375</v>
      </c>
      <c r="E299" s="31">
        <v>0.72916666666666663</v>
      </c>
      <c r="F299" s="32">
        <f t="shared" si="126"/>
        <v>7.5</v>
      </c>
      <c r="G299" s="32">
        <f t="shared" si="123"/>
        <v>0.5</v>
      </c>
      <c r="K299" s="33"/>
      <c r="M299" s="24">
        <v>0.375</v>
      </c>
      <c r="N299" s="48">
        <v>0.72916666666666663</v>
      </c>
      <c r="O299" s="34">
        <f t="shared" si="124"/>
        <v>7.5</v>
      </c>
      <c r="P299" s="35">
        <f t="shared" si="125"/>
        <v>0.5</v>
      </c>
      <c r="Q299" s="72" t="s">
        <v>69</v>
      </c>
    </row>
    <row r="300" spans="1:17" x14ac:dyDescent="0.25">
      <c r="A300" s="36">
        <f t="shared" ref="A300:A303" si="127">+A299+1</f>
        <v>43525</v>
      </c>
      <c r="B300" s="29" t="s">
        <v>25</v>
      </c>
      <c r="C300" s="30">
        <v>0.29166666666666669</v>
      </c>
      <c r="D300" s="31">
        <v>0.375</v>
      </c>
      <c r="E300" s="31">
        <v>0.75</v>
      </c>
      <c r="F300" s="32">
        <f t="shared" si="126"/>
        <v>8</v>
      </c>
      <c r="G300" s="32">
        <f t="shared" si="123"/>
        <v>1</v>
      </c>
      <c r="K300" s="33"/>
      <c r="M300" s="24">
        <v>0.375</v>
      </c>
      <c r="N300" s="48">
        <v>0.75</v>
      </c>
      <c r="O300" s="34">
        <f t="shared" si="124"/>
        <v>8</v>
      </c>
      <c r="P300" s="35">
        <f t="shared" si="125"/>
        <v>1</v>
      </c>
      <c r="Q300" s="72" t="s">
        <v>68</v>
      </c>
    </row>
    <row r="301" spans="1:17" x14ac:dyDescent="0.25">
      <c r="A301" s="36">
        <f t="shared" si="127"/>
        <v>43526</v>
      </c>
      <c r="B301" s="29" t="s">
        <v>26</v>
      </c>
      <c r="C301" s="30">
        <v>0.29166666666666669</v>
      </c>
      <c r="D301" s="31">
        <v>0.375</v>
      </c>
      <c r="E301" s="31">
        <v>0.70833333333333337</v>
      </c>
      <c r="F301" s="32">
        <f t="shared" si="126"/>
        <v>7</v>
      </c>
      <c r="G301" s="32">
        <f t="shared" si="123"/>
        <v>0</v>
      </c>
      <c r="K301" s="33"/>
      <c r="M301" s="24">
        <v>0.375</v>
      </c>
      <c r="N301" s="48">
        <v>0.71875</v>
      </c>
      <c r="O301" s="34">
        <f t="shared" si="124"/>
        <v>7.25</v>
      </c>
      <c r="P301" s="35">
        <f t="shared" si="125"/>
        <v>0.25</v>
      </c>
      <c r="Q301" s="72"/>
    </row>
    <row r="302" spans="1:17" x14ac:dyDescent="0.25">
      <c r="A302" s="36">
        <f t="shared" si="127"/>
        <v>43527</v>
      </c>
      <c r="B302" s="29" t="s">
        <v>27</v>
      </c>
      <c r="C302" s="30"/>
      <c r="D302" s="31"/>
      <c r="E302" s="31"/>
      <c r="F302" s="32">
        <f t="shared" si="126"/>
        <v>0</v>
      </c>
      <c r="G302" s="32">
        <f t="shared" si="123"/>
        <v>0</v>
      </c>
      <c r="K302" s="33"/>
      <c r="M302" s="47"/>
      <c r="N302" s="48"/>
      <c r="O302" s="34">
        <f t="shared" si="124"/>
        <v>0</v>
      </c>
      <c r="P302" s="35">
        <f t="shared" si="125"/>
        <v>0</v>
      </c>
      <c r="Q302" s="72"/>
    </row>
    <row r="303" spans="1:17" x14ac:dyDescent="0.25">
      <c r="A303" s="36">
        <f t="shared" si="127"/>
        <v>43528</v>
      </c>
      <c r="B303" s="37" t="s">
        <v>28</v>
      </c>
      <c r="C303" s="38"/>
      <c r="D303" s="31"/>
      <c r="E303" s="31"/>
      <c r="F303" s="32">
        <f t="shared" si="126"/>
        <v>0</v>
      </c>
      <c r="G303" s="32">
        <f t="shared" si="123"/>
        <v>0</v>
      </c>
      <c r="H303" s="32"/>
      <c r="I303" s="32"/>
      <c r="J303" s="32"/>
      <c r="K303" s="33"/>
      <c r="M303" s="47"/>
      <c r="N303" s="48"/>
      <c r="O303" s="34">
        <f t="shared" si="124"/>
        <v>0</v>
      </c>
      <c r="P303" s="35">
        <f t="shared" si="125"/>
        <v>0</v>
      </c>
      <c r="Q303" s="72"/>
    </row>
    <row r="304" spans="1:17" ht="16.8" thickBot="1" x14ac:dyDescent="0.3">
      <c r="A304" s="39"/>
      <c r="B304" s="40" t="s">
        <v>29</v>
      </c>
      <c r="C304" s="41">
        <f>SUM(C297:C303)</f>
        <v>1.4583333333333335</v>
      </c>
      <c r="D304" s="42"/>
      <c r="E304" s="42"/>
      <c r="F304" s="43">
        <f>SUM(F297:F303)</f>
        <v>36.5</v>
      </c>
      <c r="G304" s="43">
        <f>SUM(G297:G303)</f>
        <v>1.5</v>
      </c>
      <c r="H304" s="43">
        <f>IF(G304&lt;0,G304,0)</f>
        <v>0</v>
      </c>
      <c r="I304" s="43">
        <f>IF(F304&gt;$B$3,IF(G304&lt;=8,G304,8),0)</f>
        <v>1.5</v>
      </c>
      <c r="J304" s="43">
        <f>IF(G304&gt;8,G304-8,0)</f>
        <v>0</v>
      </c>
      <c r="K304" s="44"/>
      <c r="L304" s="45"/>
      <c r="M304" s="46"/>
      <c r="N304" s="46"/>
      <c r="O304" s="34"/>
      <c r="P304" s="35"/>
      <c r="Q304" s="72"/>
    </row>
    <row r="305" spans="1:17" x14ac:dyDescent="0.25">
      <c r="A305" s="19" t="s">
        <v>30</v>
      </c>
      <c r="B305" s="20"/>
      <c r="C305" s="21"/>
      <c r="D305" s="22"/>
      <c r="E305" s="22"/>
      <c r="F305" s="22"/>
      <c r="G305" s="22"/>
      <c r="K305" s="23"/>
      <c r="M305" s="24"/>
      <c r="N305" s="25"/>
      <c r="O305" s="34">
        <f t="shared" ref="O305:O312" si="128">IF(M305="",0,ROUND((N305-M305)*24-1,2))</f>
        <v>0</v>
      </c>
      <c r="P305" s="35">
        <f t="shared" ref="P305:P312" si="129">IF(M305="",0,ROUND(O305-C305*24,2))</f>
        <v>0</v>
      </c>
      <c r="Q305" s="72"/>
    </row>
    <row r="306" spans="1:17" x14ac:dyDescent="0.25">
      <c r="A306" s="28">
        <f>A303+1</f>
        <v>43529</v>
      </c>
      <c r="B306" s="29" t="s">
        <v>22</v>
      </c>
      <c r="C306" s="30">
        <v>0.29166666666666669</v>
      </c>
      <c r="D306" s="31">
        <v>0.375</v>
      </c>
      <c r="E306" s="31">
        <v>0.72916666666666663</v>
      </c>
      <c r="F306" s="32">
        <f>IF(D306="",0,ROUND((E306-D306)*24-1,2))</f>
        <v>7.5</v>
      </c>
      <c r="G306" s="32">
        <f t="shared" ref="G306:G312" si="130">IF(D306="",0,ROUND(F306-C306*24,2))</f>
        <v>0.5</v>
      </c>
      <c r="K306" s="33"/>
      <c r="M306" s="24">
        <v>0.375</v>
      </c>
      <c r="N306" s="48">
        <v>0.72916666666666663</v>
      </c>
      <c r="O306" s="34">
        <f t="shared" si="128"/>
        <v>7.5</v>
      </c>
      <c r="P306" s="35">
        <f t="shared" si="129"/>
        <v>0.5</v>
      </c>
      <c r="Q306" s="72" t="s">
        <v>63</v>
      </c>
    </row>
    <row r="307" spans="1:17" x14ac:dyDescent="0.25">
      <c r="A307" s="28">
        <f>+A306+1</f>
        <v>43530</v>
      </c>
      <c r="B307" s="29" t="s">
        <v>23</v>
      </c>
      <c r="C307" s="30">
        <v>0.29166666666666669</v>
      </c>
      <c r="D307" s="31">
        <v>0.375</v>
      </c>
      <c r="E307" s="31">
        <v>0.70833333333333337</v>
      </c>
      <c r="F307" s="32">
        <f t="shared" ref="F307:F312" si="131">IF(D307="",0,ROUND((E307-D307)*24-1,2))</f>
        <v>7</v>
      </c>
      <c r="G307" s="32">
        <f t="shared" si="130"/>
        <v>0</v>
      </c>
      <c r="K307" s="33"/>
      <c r="M307" s="24">
        <v>0.375</v>
      </c>
      <c r="N307" s="48">
        <v>0.71875</v>
      </c>
      <c r="O307" s="34">
        <f t="shared" si="128"/>
        <v>7.25</v>
      </c>
      <c r="P307" s="35">
        <f t="shared" si="129"/>
        <v>0.25</v>
      </c>
      <c r="Q307" s="72" t="s">
        <v>63</v>
      </c>
    </row>
    <row r="308" spans="1:17" x14ac:dyDescent="0.25">
      <c r="A308" s="36">
        <f>+A307+1</f>
        <v>43531</v>
      </c>
      <c r="B308" s="29" t="s">
        <v>24</v>
      </c>
      <c r="C308" s="30">
        <v>0.29166666666666669</v>
      </c>
      <c r="D308" s="31">
        <v>0.375</v>
      </c>
      <c r="E308" s="31">
        <v>0.70833333333333337</v>
      </c>
      <c r="F308" s="32">
        <f t="shared" si="131"/>
        <v>7</v>
      </c>
      <c r="G308" s="32">
        <f t="shared" si="130"/>
        <v>0</v>
      </c>
      <c r="K308" s="33"/>
      <c r="M308" s="24">
        <v>0.375</v>
      </c>
      <c r="N308" s="48">
        <v>0.71875</v>
      </c>
      <c r="O308" s="34">
        <f t="shared" si="128"/>
        <v>7.25</v>
      </c>
      <c r="P308" s="35">
        <f t="shared" si="129"/>
        <v>0.25</v>
      </c>
      <c r="Q308" s="72" t="s">
        <v>66</v>
      </c>
    </row>
    <row r="309" spans="1:17" x14ac:dyDescent="0.25">
      <c r="A309" s="36">
        <f t="shared" ref="A309:A312" si="132">+A308+1</f>
        <v>43532</v>
      </c>
      <c r="B309" s="29" t="s">
        <v>25</v>
      </c>
      <c r="C309" s="30">
        <v>0.29166666666666669</v>
      </c>
      <c r="D309" s="31">
        <v>0.375</v>
      </c>
      <c r="E309" s="31">
        <v>0.70833333333333337</v>
      </c>
      <c r="F309" s="32">
        <f t="shared" si="131"/>
        <v>7</v>
      </c>
      <c r="G309" s="32">
        <f t="shared" si="130"/>
        <v>0</v>
      </c>
      <c r="K309" s="33"/>
      <c r="M309" s="24">
        <v>0.375</v>
      </c>
      <c r="N309" s="48">
        <v>0.71875</v>
      </c>
      <c r="O309" s="34">
        <f t="shared" si="128"/>
        <v>7.25</v>
      </c>
      <c r="P309" s="35">
        <f t="shared" si="129"/>
        <v>0.25</v>
      </c>
      <c r="Q309" s="72" t="s">
        <v>64</v>
      </c>
    </row>
    <row r="310" spans="1:17" x14ac:dyDescent="0.25">
      <c r="A310" s="36">
        <f t="shared" si="132"/>
        <v>43533</v>
      </c>
      <c r="B310" s="29" t="s">
        <v>26</v>
      </c>
      <c r="C310" s="30">
        <v>0.29166666666666669</v>
      </c>
      <c r="D310" s="31">
        <v>0.375</v>
      </c>
      <c r="E310" s="31">
        <v>0.70833333333333337</v>
      </c>
      <c r="F310" s="32">
        <f t="shared" si="131"/>
        <v>7</v>
      </c>
      <c r="G310" s="32">
        <f t="shared" si="130"/>
        <v>0</v>
      </c>
      <c r="K310" s="33"/>
      <c r="M310" s="24">
        <v>0.375</v>
      </c>
      <c r="N310" s="48">
        <v>0.6875</v>
      </c>
      <c r="O310" s="34">
        <f t="shared" si="128"/>
        <v>6.5</v>
      </c>
      <c r="P310" s="35">
        <f t="shared" si="129"/>
        <v>-0.5</v>
      </c>
      <c r="Q310" s="72" t="s">
        <v>65</v>
      </c>
    </row>
    <row r="311" spans="1:17" x14ac:dyDescent="0.25">
      <c r="A311" s="36">
        <f t="shared" si="132"/>
        <v>43534</v>
      </c>
      <c r="B311" s="29" t="s">
        <v>27</v>
      </c>
      <c r="C311" s="30"/>
      <c r="D311" s="31"/>
      <c r="E311" s="31"/>
      <c r="F311" s="32">
        <f t="shared" si="131"/>
        <v>0</v>
      </c>
      <c r="G311" s="32">
        <f t="shared" si="130"/>
        <v>0</v>
      </c>
      <c r="H311" s="45"/>
      <c r="I311" s="45"/>
      <c r="J311" s="45"/>
      <c r="K311" s="33"/>
      <c r="L311" s="45"/>
      <c r="M311" s="47"/>
      <c r="N311" s="48"/>
      <c r="O311" s="34">
        <f t="shared" si="128"/>
        <v>0</v>
      </c>
      <c r="P311" s="35">
        <f t="shared" si="129"/>
        <v>0</v>
      </c>
      <c r="Q311" s="72"/>
    </row>
    <row r="312" spans="1:17" x14ac:dyDescent="0.25">
      <c r="A312" s="36">
        <f t="shared" si="132"/>
        <v>43535</v>
      </c>
      <c r="B312" s="37" t="s">
        <v>28</v>
      </c>
      <c r="C312" s="38"/>
      <c r="D312" s="31"/>
      <c r="E312" s="31"/>
      <c r="F312" s="32">
        <f t="shared" si="131"/>
        <v>0</v>
      </c>
      <c r="G312" s="32">
        <f t="shared" si="130"/>
        <v>0</v>
      </c>
      <c r="H312" s="32"/>
      <c r="I312" s="32"/>
      <c r="J312" s="32"/>
      <c r="K312" s="33"/>
      <c r="M312" s="47"/>
      <c r="N312" s="48"/>
      <c r="O312" s="34">
        <f t="shared" si="128"/>
        <v>0</v>
      </c>
      <c r="P312" s="35">
        <f t="shared" si="129"/>
        <v>0</v>
      </c>
      <c r="Q312" s="72"/>
    </row>
    <row r="313" spans="1:17" ht="16.8" thickBot="1" x14ac:dyDescent="0.3">
      <c r="A313" s="39"/>
      <c r="B313" s="40" t="s">
        <v>29</v>
      </c>
      <c r="C313" s="41">
        <f>SUM(C306:C312)</f>
        <v>1.4583333333333335</v>
      </c>
      <c r="D313" s="42"/>
      <c r="E313" s="42"/>
      <c r="F313" s="43">
        <f>SUM(F306:F312)</f>
        <v>35.5</v>
      </c>
      <c r="G313" s="43">
        <f>SUM(G306:G312)</f>
        <v>0.5</v>
      </c>
      <c r="H313" s="43">
        <f>IF(G313&lt;0,G313,0)</f>
        <v>0</v>
      </c>
      <c r="I313" s="43">
        <f>IF(F313&gt;$B$3,IF(G313&lt;=8,G313,8),0)</f>
        <v>0.5</v>
      </c>
      <c r="J313" s="43">
        <f>IF(G313&gt;8,G313-8,0)</f>
        <v>0</v>
      </c>
      <c r="K313" s="44"/>
      <c r="M313" s="46"/>
      <c r="N313" s="46"/>
      <c r="O313" s="34"/>
      <c r="P313" s="35"/>
      <c r="Q313" s="72"/>
    </row>
    <row r="314" spans="1:17" x14ac:dyDescent="0.25">
      <c r="A314" s="19" t="s">
        <v>31</v>
      </c>
      <c r="B314" s="20"/>
      <c r="C314" s="21"/>
      <c r="D314" s="22"/>
      <c r="E314" s="22"/>
      <c r="F314" s="22"/>
      <c r="G314" s="22"/>
      <c r="K314" s="23"/>
      <c r="M314" s="24"/>
      <c r="N314" s="25"/>
      <c r="O314" s="34">
        <f t="shared" ref="O314:O321" si="133">IF(M314="",0,ROUND((N314-M314)*24-1,2))</f>
        <v>0</v>
      </c>
      <c r="P314" s="35">
        <f t="shared" ref="P314:P321" si="134">IF(M314="",0,ROUND(O314-C314*24,2))</f>
        <v>0</v>
      </c>
      <c r="Q314" s="72"/>
    </row>
    <row r="315" spans="1:17" x14ac:dyDescent="0.25">
      <c r="A315" s="28">
        <f>A312+1</f>
        <v>43536</v>
      </c>
      <c r="B315" s="29" t="s">
        <v>22</v>
      </c>
      <c r="C315" s="30">
        <v>0.29166666666666669</v>
      </c>
      <c r="D315" s="31">
        <v>0.375</v>
      </c>
      <c r="E315" s="31">
        <v>0.70833333333333337</v>
      </c>
      <c r="F315" s="32">
        <f>IF(D315="",0,ROUND((E315-D315)*24-1,2))</f>
        <v>7</v>
      </c>
      <c r="G315" s="32">
        <f t="shared" ref="G315:G321" si="135">IF(D315="",0,ROUND(F315-C315*24,2))</f>
        <v>0</v>
      </c>
      <c r="K315" s="33"/>
      <c r="M315" s="24">
        <v>0.375</v>
      </c>
      <c r="N315" s="48">
        <v>0.70833333333333337</v>
      </c>
      <c r="O315" s="34">
        <f t="shared" si="133"/>
        <v>7</v>
      </c>
      <c r="P315" s="35">
        <f t="shared" si="134"/>
        <v>0</v>
      </c>
      <c r="Q315" s="72"/>
    </row>
    <row r="316" spans="1:17" x14ac:dyDescent="0.25">
      <c r="A316" s="28">
        <f>+A315+1</f>
        <v>43537</v>
      </c>
      <c r="B316" s="29" t="s">
        <v>23</v>
      </c>
      <c r="C316" s="30">
        <v>0.29166666666666669</v>
      </c>
      <c r="D316" s="31">
        <v>0.375</v>
      </c>
      <c r="E316" s="31">
        <v>0.70833333333333337</v>
      </c>
      <c r="F316" s="32">
        <f t="shared" ref="F316:F321" si="136">IF(D316="",0,ROUND((E316-D316)*24-1,2))</f>
        <v>7</v>
      </c>
      <c r="G316" s="32">
        <f t="shared" si="135"/>
        <v>0</v>
      </c>
      <c r="K316" s="33"/>
      <c r="M316" s="24">
        <v>0.375</v>
      </c>
      <c r="N316" s="48">
        <v>0.71875</v>
      </c>
      <c r="O316" s="34">
        <f t="shared" si="133"/>
        <v>7.25</v>
      </c>
      <c r="P316" s="35">
        <f t="shared" si="134"/>
        <v>0.25</v>
      </c>
      <c r="Q316" s="72" t="s">
        <v>63</v>
      </c>
    </row>
    <row r="317" spans="1:17" x14ac:dyDescent="0.25">
      <c r="A317" s="36">
        <f>+A316+1</f>
        <v>43538</v>
      </c>
      <c r="B317" s="29" t="s">
        <v>24</v>
      </c>
      <c r="C317" s="30">
        <v>0.29166666666666669</v>
      </c>
      <c r="D317" s="31">
        <v>0.375</v>
      </c>
      <c r="E317" s="31">
        <v>0.70833333333333337</v>
      </c>
      <c r="F317" s="32">
        <f t="shared" si="136"/>
        <v>7</v>
      </c>
      <c r="G317" s="32">
        <f t="shared" si="135"/>
        <v>0</v>
      </c>
      <c r="K317" s="33"/>
      <c r="M317" s="24">
        <v>0.375</v>
      </c>
      <c r="N317" s="48">
        <v>0.70833333333333337</v>
      </c>
      <c r="O317" s="34">
        <f t="shared" si="133"/>
        <v>7</v>
      </c>
      <c r="P317" s="35">
        <f t="shared" si="134"/>
        <v>0</v>
      </c>
      <c r="Q317" s="72"/>
    </row>
    <row r="318" spans="1:17" x14ac:dyDescent="0.25">
      <c r="A318" s="36">
        <f t="shared" ref="A318:A321" si="137">+A317+1</f>
        <v>43539</v>
      </c>
      <c r="B318" s="29" t="s">
        <v>25</v>
      </c>
      <c r="C318" s="30">
        <v>0.29166666666666669</v>
      </c>
      <c r="D318" s="31">
        <v>0.375</v>
      </c>
      <c r="E318" s="31">
        <v>0.75</v>
      </c>
      <c r="F318" s="32">
        <f t="shared" si="136"/>
        <v>8</v>
      </c>
      <c r="G318" s="32">
        <f t="shared" si="135"/>
        <v>1</v>
      </c>
      <c r="H318" s="45"/>
      <c r="I318" s="45"/>
      <c r="J318" s="45"/>
      <c r="K318" s="33"/>
      <c r="L318" s="45"/>
      <c r="M318" s="24">
        <v>0.35416666666666669</v>
      </c>
      <c r="N318" s="48">
        <v>0.73958333333333337</v>
      </c>
      <c r="O318" s="34">
        <f t="shared" si="133"/>
        <v>8.25</v>
      </c>
      <c r="P318" s="35">
        <f t="shared" si="134"/>
        <v>1.25</v>
      </c>
      <c r="Q318" s="72" t="s">
        <v>67</v>
      </c>
    </row>
    <row r="319" spans="1:17" x14ac:dyDescent="0.25">
      <c r="A319" s="36">
        <f t="shared" si="137"/>
        <v>43540</v>
      </c>
      <c r="B319" s="29" t="s">
        <v>26</v>
      </c>
      <c r="C319" s="30">
        <v>0.29166666666666669</v>
      </c>
      <c r="D319" s="31">
        <v>0.375</v>
      </c>
      <c r="E319" s="31">
        <v>0.70833333333333337</v>
      </c>
      <c r="F319" s="32">
        <f t="shared" si="136"/>
        <v>7</v>
      </c>
      <c r="G319" s="32">
        <f t="shared" si="135"/>
        <v>0</v>
      </c>
      <c r="K319" s="33"/>
      <c r="M319" s="24">
        <v>0.375</v>
      </c>
      <c r="N319" s="48">
        <v>0.71875</v>
      </c>
      <c r="O319" s="34">
        <f t="shared" si="133"/>
        <v>7.25</v>
      </c>
      <c r="P319" s="35">
        <f t="shared" si="134"/>
        <v>0.25</v>
      </c>
      <c r="Q319" s="72" t="s">
        <v>63</v>
      </c>
    </row>
    <row r="320" spans="1:17" x14ac:dyDescent="0.25">
      <c r="A320" s="36">
        <f t="shared" si="137"/>
        <v>43541</v>
      </c>
      <c r="B320" s="29" t="s">
        <v>27</v>
      </c>
      <c r="C320" s="30"/>
      <c r="D320" s="31"/>
      <c r="E320" s="31"/>
      <c r="F320" s="32">
        <f t="shared" si="136"/>
        <v>0</v>
      </c>
      <c r="G320" s="32">
        <f t="shared" si="135"/>
        <v>0</v>
      </c>
      <c r="K320" s="68"/>
      <c r="M320" s="47"/>
      <c r="N320" s="48"/>
      <c r="O320" s="34">
        <f t="shared" si="133"/>
        <v>0</v>
      </c>
      <c r="P320" s="35">
        <f t="shared" si="134"/>
        <v>0</v>
      </c>
      <c r="Q320" s="72"/>
    </row>
    <row r="321" spans="1:18" x14ac:dyDescent="0.25">
      <c r="A321" s="36">
        <f t="shared" si="137"/>
        <v>43542</v>
      </c>
      <c r="B321" s="37" t="s">
        <v>28</v>
      </c>
      <c r="C321" s="38"/>
      <c r="D321" s="31"/>
      <c r="E321" s="31"/>
      <c r="F321" s="32">
        <f t="shared" si="136"/>
        <v>0</v>
      </c>
      <c r="G321" s="32">
        <f t="shared" si="135"/>
        <v>0</v>
      </c>
      <c r="H321" s="32"/>
      <c r="I321" s="32"/>
      <c r="J321" s="32"/>
      <c r="K321" s="33"/>
      <c r="M321" s="47"/>
      <c r="N321" s="48"/>
      <c r="O321" s="34">
        <f t="shared" si="133"/>
        <v>0</v>
      </c>
      <c r="P321" s="35">
        <f t="shared" si="134"/>
        <v>0</v>
      </c>
      <c r="Q321" s="72"/>
    </row>
    <row r="322" spans="1:18" ht="16.8" thickBot="1" x14ac:dyDescent="0.3">
      <c r="A322" s="39"/>
      <c r="B322" s="40" t="s">
        <v>29</v>
      </c>
      <c r="C322" s="41">
        <f>SUM(C315:C321)</f>
        <v>1.4583333333333335</v>
      </c>
      <c r="D322" s="42"/>
      <c r="E322" s="42"/>
      <c r="F322" s="43">
        <f>SUM(F315:F321)</f>
        <v>36</v>
      </c>
      <c r="G322" s="43">
        <f>SUM(G315:G321)</f>
        <v>1</v>
      </c>
      <c r="H322" s="43">
        <f>IF(G322&lt;0,G322,0)</f>
        <v>0</v>
      </c>
      <c r="I322" s="43">
        <f>IF(F322&gt;$B$3,IF(G322&lt;=8,G322,8),0)</f>
        <v>1</v>
      </c>
      <c r="J322" s="43">
        <f>IF(G322&gt;8,G322-8,0)</f>
        <v>0</v>
      </c>
      <c r="K322" s="44"/>
      <c r="M322" s="46"/>
      <c r="N322" s="46"/>
      <c r="O322" s="34"/>
      <c r="P322" s="35"/>
      <c r="Q322" s="72"/>
    </row>
    <row r="323" spans="1:18" x14ac:dyDescent="0.25">
      <c r="A323" s="19" t="s">
        <v>32</v>
      </c>
      <c r="B323" s="20"/>
      <c r="C323" s="21"/>
      <c r="D323" s="22"/>
      <c r="E323" s="22"/>
      <c r="F323" s="22"/>
      <c r="G323" s="22"/>
      <c r="K323" s="23"/>
      <c r="M323" s="24"/>
      <c r="N323" s="25"/>
      <c r="O323" s="34">
        <f t="shared" ref="O323:O339" si="138">IF(M323="",0,ROUND((N323-M323)*24-1,2))</f>
        <v>0</v>
      </c>
      <c r="P323" s="35">
        <f t="shared" ref="P323:P339" si="139">IF(M323="",0,ROUND(O323-C323*24,2))</f>
        <v>0</v>
      </c>
      <c r="Q323" s="72"/>
    </row>
    <row r="324" spans="1:18" x14ac:dyDescent="0.25">
      <c r="A324" s="28">
        <f>A321+1</f>
        <v>43543</v>
      </c>
      <c r="B324" s="29" t="s">
        <v>22</v>
      </c>
      <c r="C324" s="30">
        <v>0.29166666666666669</v>
      </c>
      <c r="D324" s="31">
        <v>0.375</v>
      </c>
      <c r="E324" s="31">
        <v>0.70833333333333337</v>
      </c>
      <c r="F324" s="32">
        <f>IF(D324="",0,ROUND((E324-D324)*24-1,2))</f>
        <v>7</v>
      </c>
      <c r="G324" s="32">
        <f t="shared" ref="G324:G330" si="140">IF(D324="",0,ROUND(F324-C324*24,2))</f>
        <v>0</v>
      </c>
      <c r="K324" s="33"/>
      <c r="M324" s="24">
        <v>0.375</v>
      </c>
      <c r="N324" s="48">
        <v>0.71875</v>
      </c>
      <c r="O324" s="34">
        <f t="shared" si="138"/>
        <v>7.25</v>
      </c>
      <c r="P324" s="35">
        <f t="shared" si="139"/>
        <v>0.25</v>
      </c>
      <c r="Q324" s="72" t="s">
        <v>63</v>
      </c>
    </row>
    <row r="325" spans="1:18" x14ac:dyDescent="0.25">
      <c r="A325" s="28">
        <f>+A324+1</f>
        <v>43544</v>
      </c>
      <c r="B325" s="29" t="s">
        <v>23</v>
      </c>
      <c r="C325" s="30">
        <v>0.29166666666666669</v>
      </c>
      <c r="D325" s="31">
        <v>0.375</v>
      </c>
      <c r="E325" s="31">
        <v>0.70833333333333337</v>
      </c>
      <c r="F325" s="32">
        <f t="shared" ref="F325:F330" si="141">IF(D325="",0,ROUND((E325-D325)*24-1,2))</f>
        <v>7</v>
      </c>
      <c r="G325" s="32">
        <f t="shared" si="140"/>
        <v>0</v>
      </c>
      <c r="H325" s="45"/>
      <c r="I325" s="45"/>
      <c r="J325" s="45"/>
      <c r="K325" s="33"/>
      <c r="L325" s="45"/>
      <c r="M325" s="24">
        <v>0.375</v>
      </c>
      <c r="N325" s="48">
        <v>0.71875</v>
      </c>
      <c r="O325" s="34">
        <f t="shared" si="138"/>
        <v>7.25</v>
      </c>
      <c r="P325" s="35">
        <f t="shared" si="139"/>
        <v>0.25</v>
      </c>
      <c r="Q325" s="72" t="s">
        <v>63</v>
      </c>
    </row>
    <row r="326" spans="1:18" x14ac:dyDescent="0.25">
      <c r="A326" s="36">
        <f>+A325+1</f>
        <v>43545</v>
      </c>
      <c r="B326" s="29" t="s">
        <v>24</v>
      </c>
      <c r="C326" s="30">
        <v>0.29166666666666669</v>
      </c>
      <c r="D326" s="31">
        <v>0.375</v>
      </c>
      <c r="E326" s="31">
        <v>0.75</v>
      </c>
      <c r="F326" s="32">
        <f t="shared" si="141"/>
        <v>8</v>
      </c>
      <c r="G326" s="32">
        <f t="shared" si="140"/>
        <v>1</v>
      </c>
      <c r="K326" s="33"/>
      <c r="M326" s="24">
        <v>0.375</v>
      </c>
      <c r="N326" s="48">
        <v>0.73958333333333337</v>
      </c>
      <c r="O326" s="34">
        <f t="shared" si="138"/>
        <v>7.75</v>
      </c>
      <c r="P326" s="35">
        <f t="shared" si="139"/>
        <v>0.75</v>
      </c>
      <c r="Q326" s="72" t="s">
        <v>64</v>
      </c>
    </row>
    <row r="327" spans="1:18" x14ac:dyDescent="0.25">
      <c r="A327" s="36">
        <f t="shared" ref="A327:A330" si="142">+A326+1</f>
        <v>43546</v>
      </c>
      <c r="B327" s="29" t="s">
        <v>25</v>
      </c>
      <c r="C327" s="30">
        <v>0.29166666666666669</v>
      </c>
      <c r="D327" s="31">
        <v>0.375</v>
      </c>
      <c r="E327" s="31">
        <v>0.72916666666666663</v>
      </c>
      <c r="F327" s="32">
        <f t="shared" si="141"/>
        <v>7.5</v>
      </c>
      <c r="G327" s="32">
        <f t="shared" si="140"/>
        <v>0.5</v>
      </c>
      <c r="K327" s="33"/>
      <c r="M327" s="24">
        <v>0.35416666666666669</v>
      </c>
      <c r="N327" s="48">
        <v>0.70833333333333337</v>
      </c>
      <c r="O327" s="34">
        <f t="shared" si="138"/>
        <v>7.5</v>
      </c>
      <c r="P327" s="35">
        <f t="shared" si="139"/>
        <v>0.5</v>
      </c>
      <c r="Q327" s="72" t="s">
        <v>66</v>
      </c>
    </row>
    <row r="328" spans="1:18" x14ac:dyDescent="0.25">
      <c r="A328" s="36">
        <f t="shared" si="142"/>
        <v>43547</v>
      </c>
      <c r="B328" s="29" t="s">
        <v>26</v>
      </c>
      <c r="C328" s="30">
        <v>0.29166666666666669</v>
      </c>
      <c r="D328" s="31">
        <v>0.375</v>
      </c>
      <c r="E328" s="31">
        <v>0.72916666666666663</v>
      </c>
      <c r="F328" s="32">
        <f t="shared" si="141"/>
        <v>7.5</v>
      </c>
      <c r="G328" s="32">
        <f t="shared" si="140"/>
        <v>0.5</v>
      </c>
      <c r="K328" s="33"/>
      <c r="M328" s="24">
        <v>0.375</v>
      </c>
      <c r="N328" s="48">
        <v>0.72916666666666663</v>
      </c>
      <c r="O328" s="34">
        <f t="shared" si="138"/>
        <v>7.5</v>
      </c>
      <c r="P328" s="35">
        <f t="shared" si="139"/>
        <v>0.5</v>
      </c>
      <c r="Q328" s="72" t="s">
        <v>63</v>
      </c>
      <c r="R328" s="5" t="s">
        <v>72</v>
      </c>
    </row>
    <row r="329" spans="1:18" x14ac:dyDescent="0.25">
      <c r="A329" s="36">
        <f t="shared" si="142"/>
        <v>43548</v>
      </c>
      <c r="B329" s="29" t="s">
        <v>27</v>
      </c>
      <c r="C329" s="30"/>
      <c r="D329" s="31"/>
      <c r="E329" s="31"/>
      <c r="F329" s="32">
        <f t="shared" si="141"/>
        <v>0</v>
      </c>
      <c r="G329" s="32">
        <f t="shared" si="140"/>
        <v>0</v>
      </c>
      <c r="K329" s="33"/>
      <c r="M329" s="24"/>
      <c r="N329" s="48"/>
      <c r="O329" s="34">
        <f t="shared" si="138"/>
        <v>0</v>
      </c>
      <c r="P329" s="35">
        <f t="shared" si="139"/>
        <v>0</v>
      </c>
      <c r="Q329" s="72"/>
    </row>
    <row r="330" spans="1:18" x14ac:dyDescent="0.25">
      <c r="A330" s="36">
        <f t="shared" si="142"/>
        <v>43549</v>
      </c>
      <c r="B330" s="37" t="s">
        <v>28</v>
      </c>
      <c r="C330" s="38"/>
      <c r="D330" s="31"/>
      <c r="E330" s="31"/>
      <c r="F330" s="32">
        <f t="shared" si="141"/>
        <v>0</v>
      </c>
      <c r="G330" s="32">
        <f t="shared" si="140"/>
        <v>0</v>
      </c>
      <c r="H330" s="32"/>
      <c r="I330" s="32"/>
      <c r="J330" s="32"/>
      <c r="K330" s="33"/>
      <c r="M330" s="24"/>
      <c r="N330" s="25"/>
      <c r="O330" s="34">
        <f t="shared" si="138"/>
        <v>0</v>
      </c>
      <c r="P330" s="35">
        <f t="shared" si="139"/>
        <v>0</v>
      </c>
      <c r="Q330" s="72"/>
    </row>
    <row r="331" spans="1:18" ht="16.8" thickBot="1" x14ac:dyDescent="0.3">
      <c r="A331" s="39"/>
      <c r="B331" s="40" t="s">
        <v>29</v>
      </c>
      <c r="C331" s="41">
        <f>SUM(C324:C330)</f>
        <v>1.4583333333333335</v>
      </c>
      <c r="D331" s="42"/>
      <c r="E331" s="42"/>
      <c r="F331" s="43">
        <f>SUM(F324:F330)</f>
        <v>37</v>
      </c>
      <c r="G331" s="43">
        <f>SUM(G324:G330)</f>
        <v>2</v>
      </c>
      <c r="H331" s="43">
        <f>IF(G331&lt;0,G331,0)</f>
        <v>0</v>
      </c>
      <c r="I331" s="43">
        <f>IF(F331&gt;$B$3,IF(G331&lt;=8,G331,8),0)</f>
        <v>2</v>
      </c>
      <c r="J331" s="43">
        <f>IF(G331&gt;8,G331-8,0)</f>
        <v>0</v>
      </c>
      <c r="K331" s="44"/>
      <c r="M331" s="24"/>
      <c r="N331" s="25"/>
      <c r="O331" s="34">
        <f t="shared" si="138"/>
        <v>0</v>
      </c>
      <c r="P331" s="35">
        <f t="shared" si="139"/>
        <v>0</v>
      </c>
      <c r="Q331" s="72"/>
    </row>
    <row r="332" spans="1:18" x14ac:dyDescent="0.25">
      <c r="A332" s="19" t="s">
        <v>33</v>
      </c>
      <c r="B332" s="20"/>
      <c r="C332" s="21"/>
      <c r="D332" s="22"/>
      <c r="E332" s="22"/>
      <c r="F332" s="22"/>
      <c r="G332" s="22"/>
      <c r="H332" s="45"/>
      <c r="I332" s="45"/>
      <c r="J332" s="45"/>
      <c r="K332" s="23"/>
      <c r="L332" s="45"/>
      <c r="M332" s="24"/>
      <c r="N332" s="25"/>
      <c r="O332" s="34">
        <f t="shared" si="138"/>
        <v>0</v>
      </c>
      <c r="P332" s="35">
        <f t="shared" si="139"/>
        <v>0</v>
      </c>
      <c r="Q332" s="72"/>
    </row>
    <row r="333" spans="1:18" x14ac:dyDescent="0.25">
      <c r="A333" s="28">
        <f>A330+1</f>
        <v>43550</v>
      </c>
      <c r="B333" s="29" t="s">
        <v>22</v>
      </c>
      <c r="C333" s="30">
        <v>0.29166666666666669</v>
      </c>
      <c r="D333" s="31">
        <v>0.375</v>
      </c>
      <c r="E333" s="31">
        <v>0.70833333333333337</v>
      </c>
      <c r="F333" s="32">
        <f>IF(D333="",0,ROUND((E333-D333)*24-1,2))</f>
        <v>7</v>
      </c>
      <c r="G333" s="32">
        <f t="shared" ref="G333:G339" si="143">IF(D333="",0,ROUND(F333-C333*24,2))</f>
        <v>0</v>
      </c>
      <c r="K333" s="33"/>
      <c r="M333" s="24">
        <v>0.375</v>
      </c>
      <c r="N333" s="48">
        <v>0.77083333333333337</v>
      </c>
      <c r="O333" s="34">
        <f t="shared" si="138"/>
        <v>8.5</v>
      </c>
      <c r="P333" s="35">
        <f t="shared" si="139"/>
        <v>1.5</v>
      </c>
      <c r="Q333" s="72" t="s">
        <v>76</v>
      </c>
    </row>
    <row r="334" spans="1:18" x14ac:dyDescent="0.25">
      <c r="A334" s="28">
        <f>+A333+1</f>
        <v>43551</v>
      </c>
      <c r="B334" s="29" t="s">
        <v>23</v>
      </c>
      <c r="C334" s="30">
        <v>0.29166666666666669</v>
      </c>
      <c r="D334" s="31">
        <v>0.375</v>
      </c>
      <c r="E334" s="31">
        <v>0.70833333333333337</v>
      </c>
      <c r="F334" s="32">
        <f t="shared" ref="F334:F337" si="144">IF(D334="",0,ROUND((E334-D334)*24-1,2))</f>
        <v>7</v>
      </c>
      <c r="G334" s="32">
        <f t="shared" si="143"/>
        <v>0</v>
      </c>
      <c r="K334" s="33"/>
      <c r="M334" s="24">
        <v>0.375</v>
      </c>
      <c r="N334" s="48">
        <v>0.70833333333333337</v>
      </c>
      <c r="O334" s="34">
        <f t="shared" si="138"/>
        <v>7</v>
      </c>
      <c r="P334" s="35">
        <f t="shared" si="139"/>
        <v>0</v>
      </c>
      <c r="Q334" s="72"/>
    </row>
    <row r="335" spans="1:18" x14ac:dyDescent="0.25">
      <c r="A335" s="36">
        <f>+A334+1</f>
        <v>43552</v>
      </c>
      <c r="B335" s="29" t="s">
        <v>24</v>
      </c>
      <c r="C335" s="30">
        <v>0.29166666666666669</v>
      </c>
      <c r="D335" s="31">
        <v>0.375</v>
      </c>
      <c r="E335" s="31">
        <v>0.70833333333333337</v>
      </c>
      <c r="F335" s="32">
        <f t="shared" si="144"/>
        <v>7</v>
      </c>
      <c r="G335" s="32">
        <f t="shared" si="143"/>
        <v>0</v>
      </c>
      <c r="H335" s="45"/>
      <c r="I335" s="45"/>
      <c r="J335" s="45"/>
      <c r="K335" s="33"/>
      <c r="L335" s="45"/>
      <c r="M335" s="24">
        <v>0.375</v>
      </c>
      <c r="N335" s="48">
        <v>0.72916666666666663</v>
      </c>
      <c r="O335" s="34">
        <f t="shared" si="138"/>
        <v>7.5</v>
      </c>
      <c r="P335" s="35">
        <f t="shared" si="139"/>
        <v>0.5</v>
      </c>
      <c r="Q335" s="72" t="s">
        <v>75</v>
      </c>
    </row>
    <row r="336" spans="1:18" x14ac:dyDescent="0.25">
      <c r="A336" s="36">
        <f t="shared" ref="A336:A339" si="145">+A335+1</f>
        <v>43553</v>
      </c>
      <c r="B336" s="29" t="s">
        <v>25</v>
      </c>
      <c r="C336" s="30">
        <v>0.29166666666666669</v>
      </c>
      <c r="D336" s="31">
        <v>0.375</v>
      </c>
      <c r="E336" s="31">
        <v>0.70833333333333337</v>
      </c>
      <c r="F336" s="32">
        <f t="shared" si="144"/>
        <v>7</v>
      </c>
      <c r="G336" s="32">
        <f t="shared" si="143"/>
        <v>0</v>
      </c>
      <c r="K336" s="33"/>
      <c r="M336" s="24">
        <v>0.375</v>
      </c>
      <c r="N336" s="48">
        <v>0.76041666666666663</v>
      </c>
      <c r="O336" s="34">
        <f t="shared" si="138"/>
        <v>8.25</v>
      </c>
      <c r="P336" s="35">
        <f t="shared" si="139"/>
        <v>1.25</v>
      </c>
      <c r="Q336" s="72" t="s">
        <v>42</v>
      </c>
    </row>
    <row r="337" spans="1:17" x14ac:dyDescent="0.25">
      <c r="A337" s="36">
        <f t="shared" si="145"/>
        <v>43554</v>
      </c>
      <c r="B337" s="29" t="s">
        <v>26</v>
      </c>
      <c r="C337" s="30">
        <v>0.29166666666666669</v>
      </c>
      <c r="D337" s="31">
        <v>0.375</v>
      </c>
      <c r="E337" s="31">
        <v>0.70833333333333337</v>
      </c>
      <c r="F337" s="32">
        <f t="shared" si="144"/>
        <v>7</v>
      </c>
      <c r="G337" s="32">
        <f t="shared" si="143"/>
        <v>0</v>
      </c>
      <c r="K337" s="33"/>
      <c r="M337" s="24">
        <v>0.375</v>
      </c>
      <c r="N337" s="48">
        <v>0.8125</v>
      </c>
      <c r="O337" s="34">
        <f t="shared" si="138"/>
        <v>9.5</v>
      </c>
      <c r="P337" s="35">
        <v>2.5</v>
      </c>
      <c r="Q337" s="72" t="s">
        <v>43</v>
      </c>
    </row>
    <row r="338" spans="1:17" x14ac:dyDescent="0.25">
      <c r="A338" s="36">
        <f t="shared" si="145"/>
        <v>43555</v>
      </c>
      <c r="B338" s="29" t="s">
        <v>27</v>
      </c>
      <c r="C338" s="30"/>
      <c r="D338" s="31"/>
      <c r="E338" s="31"/>
      <c r="F338" s="32">
        <f t="shared" ref="F338:F339" si="146">IF(D338="",0,ROUND((E338-D338)*24-1,2))</f>
        <v>0</v>
      </c>
      <c r="G338" s="32">
        <f t="shared" si="143"/>
        <v>0</v>
      </c>
      <c r="K338" s="33"/>
      <c r="M338" s="24"/>
      <c r="N338" s="25"/>
      <c r="O338" s="34">
        <f t="shared" si="138"/>
        <v>0</v>
      </c>
      <c r="P338" s="35">
        <f t="shared" si="139"/>
        <v>0</v>
      </c>
      <c r="Q338" s="72"/>
    </row>
    <row r="339" spans="1:17" x14ac:dyDescent="0.25">
      <c r="A339" s="36">
        <f t="shared" si="145"/>
        <v>43556</v>
      </c>
      <c r="B339" s="37" t="s">
        <v>28</v>
      </c>
      <c r="C339" s="38"/>
      <c r="D339" s="31"/>
      <c r="E339" s="31"/>
      <c r="F339" s="32">
        <f t="shared" si="146"/>
        <v>0</v>
      </c>
      <c r="G339" s="32">
        <f t="shared" si="143"/>
        <v>0</v>
      </c>
      <c r="H339" s="32"/>
      <c r="I339" s="32"/>
      <c r="J339" s="32"/>
      <c r="K339" s="33"/>
      <c r="M339" s="24"/>
      <c r="N339" s="25"/>
      <c r="O339" s="34">
        <f t="shared" si="138"/>
        <v>0</v>
      </c>
      <c r="P339" s="35">
        <f t="shared" si="139"/>
        <v>0</v>
      </c>
      <c r="Q339" s="72"/>
    </row>
    <row r="340" spans="1:17" ht="16.8" thickBot="1" x14ac:dyDescent="0.3">
      <c r="A340" s="39"/>
      <c r="B340" s="40" t="s">
        <v>29</v>
      </c>
      <c r="C340" s="41">
        <f>SUM(C333:C339)</f>
        <v>1.4583333333333335</v>
      </c>
      <c r="D340" s="42"/>
      <c r="E340" s="42"/>
      <c r="F340" s="43">
        <f>SUM(F333:F339)</f>
        <v>35</v>
      </c>
      <c r="G340" s="43">
        <f>SUM(G333:G339)</f>
        <v>0</v>
      </c>
      <c r="H340" s="43">
        <f>IF(G340&lt;0,G340,0)</f>
        <v>0</v>
      </c>
      <c r="I340" s="43">
        <f>IF(F340&gt;$B$3,IF(G340&lt;=8,G340,8),0)</f>
        <v>0</v>
      </c>
      <c r="J340" s="43">
        <f>IF(G340&gt;8,G340-8,0)</f>
        <v>0</v>
      </c>
      <c r="K340" s="44"/>
      <c r="M340" s="24"/>
      <c r="N340" s="25"/>
      <c r="O340" s="26"/>
      <c r="P340" s="49" t="str">
        <f t="shared" ref="P340" si="147">IF(K340="RTT",-"7:0:0",IF(O340="","",O340-TIMEVALUE("7:00")+10^-10))</f>
        <v/>
      </c>
      <c r="Q340" s="72"/>
    </row>
    <row r="341" spans="1:17" ht="16.8" thickBot="1" x14ac:dyDescent="0.3">
      <c r="F341" s="50"/>
      <c r="G341" s="50"/>
      <c r="K341" s="51"/>
      <c r="M341" s="24"/>
      <c r="N341" s="25"/>
      <c r="O341" s="26"/>
      <c r="P341" s="49"/>
      <c r="Q341" s="72"/>
    </row>
    <row r="342" spans="1:17" x14ac:dyDescent="0.25">
      <c r="A342" s="19" t="s">
        <v>34</v>
      </c>
      <c r="B342" s="20"/>
      <c r="C342" s="21"/>
      <c r="D342" s="22"/>
      <c r="E342" s="22"/>
      <c r="F342" s="52"/>
      <c r="G342" s="53"/>
      <c r="H342" s="53"/>
      <c r="I342" s="53"/>
      <c r="J342" s="53"/>
      <c r="K342" s="54"/>
      <c r="M342" s="24"/>
      <c r="N342" s="25"/>
      <c r="O342" s="55">
        <f>SUM(O296:O341)</f>
        <v>188.25</v>
      </c>
      <c r="P342" s="56">
        <f>SUM(P296:P341)</f>
        <v>41.5</v>
      </c>
      <c r="Q342" s="72"/>
    </row>
    <row r="343" spans="1:17" ht="16.8" thickBot="1" x14ac:dyDescent="0.3">
      <c r="A343" s="57"/>
      <c r="B343" s="58" t="s">
        <v>35</v>
      </c>
      <c r="C343" s="41">
        <f>+C304+C313+C322+C331+C340</f>
        <v>7.2916666666666679</v>
      </c>
      <c r="D343" s="59"/>
      <c r="E343" s="59"/>
      <c r="F343" s="60">
        <f>+F304+F313+F322+F331+F340</f>
        <v>180</v>
      </c>
      <c r="G343" s="60">
        <f>+G304+G313+G322+G331+G340</f>
        <v>5</v>
      </c>
      <c r="H343" s="60">
        <f>+H304+H313+H322+H331+H340</f>
        <v>0</v>
      </c>
      <c r="I343" s="60">
        <f>+I304+I313+I322+I331+I340</f>
        <v>5</v>
      </c>
      <c r="J343" s="60">
        <f>+J304+J313+J322+J331+J340</f>
        <v>0</v>
      </c>
      <c r="K343" s="61"/>
      <c r="M343" s="85" t="s">
        <v>36</v>
      </c>
      <c r="N343" s="86"/>
      <c r="O343" s="86"/>
      <c r="P343" s="62">
        <f>P342-G343</f>
        <v>36.5</v>
      </c>
    </row>
    <row r="344" spans="1:17" x14ac:dyDescent="0.25">
      <c r="G344" s="63"/>
      <c r="K344" s="63"/>
    </row>
    <row r="345" spans="1:17" x14ac:dyDescent="0.25">
      <c r="F345" s="50"/>
      <c r="O345" s="65"/>
      <c r="P345" s="64"/>
    </row>
    <row r="346" spans="1:17" x14ac:dyDescent="0.25">
      <c r="A346" s="7" t="s">
        <v>37</v>
      </c>
      <c r="O346" s="65" t="s">
        <v>38</v>
      </c>
      <c r="P346" s="66">
        <f>I343+J343</f>
        <v>5</v>
      </c>
    </row>
    <row r="347" spans="1:17" x14ac:dyDescent="0.25">
      <c r="A347" s="6" t="s">
        <v>0</v>
      </c>
      <c r="B347" s="7" t="s">
        <v>39</v>
      </c>
      <c r="G347" s="6"/>
      <c r="I347" s="6" t="s">
        <v>1</v>
      </c>
      <c r="J347" s="8">
        <v>43555</v>
      </c>
      <c r="K347" s="4"/>
      <c r="N347" s="64"/>
      <c r="O347" s="67"/>
      <c r="P347" s="64"/>
    </row>
    <row r="348" spans="1:17" ht="16.8" thickBot="1" x14ac:dyDescent="0.3">
      <c r="A348" s="9" t="s">
        <v>2</v>
      </c>
      <c r="B348" s="3">
        <v>35</v>
      </c>
    </row>
    <row r="349" spans="1:17" x14ac:dyDescent="0.25">
      <c r="C349" s="80" t="s">
        <v>3</v>
      </c>
      <c r="D349" s="81"/>
      <c r="E349" s="81"/>
      <c r="F349" s="81"/>
      <c r="G349" s="81"/>
      <c r="H349" s="81"/>
      <c r="I349" s="81"/>
      <c r="J349" s="81"/>
      <c r="K349" s="82"/>
    </row>
    <row r="350" spans="1:17" ht="48.6" x14ac:dyDescent="0.25">
      <c r="C350" s="10" t="s">
        <v>4</v>
      </c>
      <c r="D350" s="11" t="s">
        <v>5</v>
      </c>
      <c r="E350" s="11" t="s">
        <v>56</v>
      </c>
      <c r="F350" s="11" t="s">
        <v>7</v>
      </c>
      <c r="G350" s="11" t="s">
        <v>8</v>
      </c>
      <c r="H350" s="11" t="s">
        <v>9</v>
      </c>
      <c r="I350" s="11" t="s">
        <v>10</v>
      </c>
      <c r="J350" s="11" t="s">
        <v>11</v>
      </c>
      <c r="K350" s="12" t="s">
        <v>12</v>
      </c>
      <c r="M350" s="13"/>
      <c r="N350" s="83" t="s">
        <v>13</v>
      </c>
      <c r="O350" s="83"/>
      <c r="P350" s="84"/>
    </row>
    <row r="351" spans="1:17" ht="33" thickBot="1" x14ac:dyDescent="0.3">
      <c r="C351" s="10" t="s">
        <v>14</v>
      </c>
      <c r="D351" s="11" t="s">
        <v>14</v>
      </c>
      <c r="E351" s="11" t="s">
        <v>14</v>
      </c>
      <c r="F351" s="11"/>
      <c r="G351" s="11" t="s">
        <v>15</v>
      </c>
      <c r="H351" s="11"/>
      <c r="I351" s="14">
        <v>0.25</v>
      </c>
      <c r="J351" s="14">
        <v>0.5</v>
      </c>
      <c r="K351" s="15"/>
      <c r="M351" s="16" t="s">
        <v>16</v>
      </c>
      <c r="N351" s="17" t="s">
        <v>17</v>
      </c>
      <c r="O351" s="17" t="s">
        <v>18</v>
      </c>
      <c r="P351" s="18" t="s">
        <v>19</v>
      </c>
    </row>
    <row r="352" spans="1:17" x14ac:dyDescent="0.25">
      <c r="A352" s="19" t="s">
        <v>20</v>
      </c>
      <c r="B352" s="20"/>
      <c r="C352" s="21"/>
      <c r="D352" s="22"/>
      <c r="E352" s="22"/>
      <c r="F352" s="22"/>
      <c r="G352" s="22"/>
      <c r="H352" s="22"/>
      <c r="I352" s="22"/>
      <c r="J352" s="22"/>
      <c r="K352" s="23"/>
      <c r="M352" s="24"/>
      <c r="N352" s="25"/>
      <c r="O352" s="26" t="str">
        <f>IF(M352="","",IF((N352-M352)&lt;TIME(4,0,0),(N352-M352),(N352-M352)-TIME(1,0,0)))</f>
        <v/>
      </c>
      <c r="P352" s="27">
        <v>36.5</v>
      </c>
    </row>
    <row r="353" spans="1:17" x14ac:dyDescent="0.25">
      <c r="A353" s="28">
        <v>43557</v>
      </c>
      <c r="B353" s="29" t="s">
        <v>22</v>
      </c>
      <c r="C353" s="30">
        <v>0.29166666666666669</v>
      </c>
      <c r="D353" s="31">
        <v>0.375</v>
      </c>
      <c r="E353" s="31">
        <v>0.75</v>
      </c>
      <c r="F353" s="32">
        <f>IF(D353="",0,ROUND((E353-D353)*24-1,2))</f>
        <v>8</v>
      </c>
      <c r="G353" s="32">
        <f t="shared" ref="G353:G359" si="148">IF(D353="",0,ROUND(F353-C353*24,2))</f>
        <v>1</v>
      </c>
      <c r="K353" s="33"/>
      <c r="M353" s="24">
        <v>0.375</v>
      </c>
      <c r="N353" s="48">
        <v>0.75</v>
      </c>
      <c r="O353" s="34">
        <f t="shared" ref="O353:O359" si="149">IF(M353="",0,ROUND((N353-M353)*24-1,2))</f>
        <v>8</v>
      </c>
      <c r="P353" s="35">
        <f t="shared" ref="P353:P359" si="150">IF(M353="",0,ROUND(O353-C353*24,2))</f>
        <v>1</v>
      </c>
      <c r="Q353" s="72" t="s">
        <v>43</v>
      </c>
    </row>
    <row r="354" spans="1:17" x14ac:dyDescent="0.25">
      <c r="A354" s="28">
        <f>+A353+1</f>
        <v>43558</v>
      </c>
      <c r="B354" s="29" t="s">
        <v>23</v>
      </c>
      <c r="C354" s="30">
        <v>0.29166666666666669</v>
      </c>
      <c r="D354" s="31">
        <v>0.375</v>
      </c>
      <c r="E354" s="31">
        <v>0.79166666666666663</v>
      </c>
      <c r="F354" s="32">
        <f t="shared" ref="F354:F359" si="151">IF(D354="",0,ROUND((E354-D354)*24-1,2))</f>
        <v>9</v>
      </c>
      <c r="G354" s="32">
        <f t="shared" si="148"/>
        <v>2</v>
      </c>
      <c r="K354" s="33"/>
      <c r="M354" s="24">
        <v>0.375</v>
      </c>
      <c r="N354" s="48">
        <v>0.70833333333333337</v>
      </c>
      <c r="O354" s="34">
        <f t="shared" si="149"/>
        <v>7</v>
      </c>
      <c r="P354" s="35">
        <f t="shared" si="150"/>
        <v>0</v>
      </c>
      <c r="Q354" s="72"/>
    </row>
    <row r="355" spans="1:17" x14ac:dyDescent="0.25">
      <c r="A355" s="36">
        <f>+A354+1</f>
        <v>43559</v>
      </c>
      <c r="B355" s="29" t="s">
        <v>24</v>
      </c>
      <c r="C355" s="30">
        <v>0.29166666666666669</v>
      </c>
      <c r="D355" s="31">
        <v>0.375</v>
      </c>
      <c r="E355" s="31">
        <v>0.70833333333333337</v>
      </c>
      <c r="F355" s="32">
        <f t="shared" si="151"/>
        <v>7</v>
      </c>
      <c r="G355" s="32">
        <f t="shared" si="148"/>
        <v>0</v>
      </c>
      <c r="K355" s="33" t="s">
        <v>57</v>
      </c>
      <c r="M355" s="24"/>
      <c r="N355" s="48"/>
      <c r="O355" s="34">
        <f t="shared" si="149"/>
        <v>0</v>
      </c>
      <c r="P355" s="35">
        <f t="shared" si="150"/>
        <v>0</v>
      </c>
      <c r="Q355" s="72"/>
    </row>
    <row r="356" spans="1:17" x14ac:dyDescent="0.25">
      <c r="A356" s="36">
        <f t="shared" ref="A356:A359" si="152">+A355+1</f>
        <v>43560</v>
      </c>
      <c r="B356" s="29" t="s">
        <v>25</v>
      </c>
      <c r="C356" s="30">
        <v>0.29166666666666669</v>
      </c>
      <c r="D356" s="31">
        <v>0.375</v>
      </c>
      <c r="E356" s="31">
        <v>0.72916666666666663</v>
      </c>
      <c r="F356" s="32">
        <f t="shared" si="151"/>
        <v>7.5</v>
      </c>
      <c r="G356" s="32">
        <f t="shared" si="148"/>
        <v>0.5</v>
      </c>
      <c r="K356" s="33"/>
      <c r="M356" s="24">
        <v>0.375</v>
      </c>
      <c r="N356" s="48">
        <v>0.72916666666666663</v>
      </c>
      <c r="O356" s="34">
        <f t="shared" si="149"/>
        <v>7.5</v>
      </c>
      <c r="P356" s="35">
        <f t="shared" si="150"/>
        <v>0.5</v>
      </c>
      <c r="Q356" s="72" t="s">
        <v>43</v>
      </c>
    </row>
    <row r="357" spans="1:17" x14ac:dyDescent="0.25">
      <c r="A357" s="36">
        <f t="shared" si="152"/>
        <v>43561</v>
      </c>
      <c r="B357" s="29" t="s">
        <v>26</v>
      </c>
      <c r="C357" s="30">
        <v>0.29166666666666669</v>
      </c>
      <c r="D357" s="31">
        <v>0.375</v>
      </c>
      <c r="E357" s="31">
        <v>0.79166666666666663</v>
      </c>
      <c r="F357" s="32">
        <f t="shared" si="151"/>
        <v>9</v>
      </c>
      <c r="G357" s="32">
        <f t="shared" si="148"/>
        <v>2</v>
      </c>
      <c r="K357" s="33" t="s">
        <v>77</v>
      </c>
      <c r="M357" s="24">
        <v>0.54166666666666663</v>
      </c>
      <c r="N357" s="48">
        <v>0.79166666666666663</v>
      </c>
      <c r="O357" s="34">
        <v>6.5</v>
      </c>
      <c r="P357" s="35">
        <v>2</v>
      </c>
      <c r="Q357" s="72" t="s">
        <v>74</v>
      </c>
    </row>
    <row r="358" spans="1:17" x14ac:dyDescent="0.25">
      <c r="A358" s="36">
        <f t="shared" si="152"/>
        <v>43562</v>
      </c>
      <c r="B358" s="29" t="s">
        <v>27</v>
      </c>
      <c r="C358" s="30"/>
      <c r="D358" s="31"/>
      <c r="E358" s="31"/>
      <c r="F358" s="32">
        <f t="shared" si="151"/>
        <v>0</v>
      </c>
      <c r="G358" s="32">
        <f t="shared" si="148"/>
        <v>0</v>
      </c>
      <c r="K358" s="33"/>
      <c r="M358" s="47"/>
      <c r="N358" s="48"/>
      <c r="O358" s="34">
        <f t="shared" si="149"/>
        <v>0</v>
      </c>
      <c r="P358" s="35">
        <f t="shared" si="150"/>
        <v>0</v>
      </c>
      <c r="Q358" s="72"/>
    </row>
    <row r="359" spans="1:17" x14ac:dyDescent="0.25">
      <c r="A359" s="36">
        <f t="shared" si="152"/>
        <v>43563</v>
      </c>
      <c r="B359" s="37" t="s">
        <v>28</v>
      </c>
      <c r="C359" s="38"/>
      <c r="D359" s="31"/>
      <c r="E359" s="31"/>
      <c r="F359" s="32">
        <f t="shared" si="151"/>
        <v>0</v>
      </c>
      <c r="G359" s="32">
        <f t="shared" si="148"/>
        <v>0</v>
      </c>
      <c r="H359" s="32"/>
      <c r="I359" s="32"/>
      <c r="J359" s="32"/>
      <c r="K359" s="33"/>
      <c r="M359" s="47"/>
      <c r="N359" s="48"/>
      <c r="O359" s="34">
        <f t="shared" si="149"/>
        <v>0</v>
      </c>
      <c r="P359" s="35">
        <f t="shared" si="150"/>
        <v>0</v>
      </c>
      <c r="Q359" s="72"/>
    </row>
    <row r="360" spans="1:17" ht="16.8" thickBot="1" x14ac:dyDescent="0.3">
      <c r="A360" s="39"/>
      <c r="B360" s="40" t="s">
        <v>29</v>
      </c>
      <c r="C360" s="41">
        <f>SUM(C353:C359)</f>
        <v>1.4583333333333335</v>
      </c>
      <c r="D360" s="42"/>
      <c r="E360" s="42"/>
      <c r="F360" s="43">
        <f>SUM(F353:F359)</f>
        <v>40.5</v>
      </c>
      <c r="G360" s="43">
        <f>SUM(G353:G359)</f>
        <v>5.5</v>
      </c>
      <c r="H360" s="43">
        <f>IF(G360&lt;0,G360,0)</f>
        <v>0</v>
      </c>
      <c r="I360" s="43">
        <f>IF(F360&gt;$B$3,IF(G360&lt;=8,G360,8),0)</f>
        <v>5.5</v>
      </c>
      <c r="J360" s="43">
        <f>IF(G360&gt;8,G360-8,0)</f>
        <v>0</v>
      </c>
      <c r="K360" s="44"/>
      <c r="L360" s="45"/>
      <c r="M360" s="46"/>
      <c r="N360" s="46"/>
      <c r="O360" s="34"/>
      <c r="P360" s="35"/>
      <c r="Q360" s="72"/>
    </row>
    <row r="361" spans="1:17" x14ac:dyDescent="0.25">
      <c r="A361" s="19" t="s">
        <v>30</v>
      </c>
      <c r="B361" s="20"/>
      <c r="C361" s="21"/>
      <c r="D361" s="22"/>
      <c r="E361" s="22"/>
      <c r="F361" s="22"/>
      <c r="G361" s="22"/>
      <c r="K361" s="23"/>
      <c r="M361" s="24"/>
      <c r="N361" s="25"/>
      <c r="O361" s="34">
        <f t="shared" ref="O361:O368" si="153">IF(M361="",0,ROUND((N361-M361)*24-1,2))</f>
        <v>0</v>
      </c>
      <c r="P361" s="35">
        <f t="shared" ref="P361:P368" si="154">IF(M361="",0,ROUND(O361-C361*24,2))</f>
        <v>0</v>
      </c>
      <c r="Q361" s="72"/>
    </row>
    <row r="362" spans="1:17" x14ac:dyDescent="0.25">
      <c r="A362" s="28">
        <f>A359+1</f>
        <v>43564</v>
      </c>
      <c r="B362" s="29" t="s">
        <v>22</v>
      </c>
      <c r="C362" s="30">
        <v>0.29166666666666669</v>
      </c>
      <c r="D362" s="31">
        <v>0.375</v>
      </c>
      <c r="E362" s="31">
        <v>0.70833333333333337</v>
      </c>
      <c r="F362" s="32">
        <f>IF(D362="",0,ROUND((E362-D362)*24-1,2))</f>
        <v>7</v>
      </c>
      <c r="G362" s="32">
        <f t="shared" ref="G362:G368" si="155">IF(D362="",0,ROUND(F362-C362*24,2))</f>
        <v>0</v>
      </c>
      <c r="K362" s="33" t="s">
        <v>73</v>
      </c>
      <c r="M362" s="24"/>
      <c r="N362" s="48"/>
      <c r="O362" s="34">
        <f t="shared" si="153"/>
        <v>0</v>
      </c>
      <c r="P362" s="35">
        <f t="shared" si="154"/>
        <v>0</v>
      </c>
      <c r="Q362" s="72"/>
    </row>
    <row r="363" spans="1:17" x14ac:dyDescent="0.25">
      <c r="A363" s="28">
        <f>+A362+1</f>
        <v>43565</v>
      </c>
      <c r="B363" s="29" t="s">
        <v>23</v>
      </c>
      <c r="C363" s="30">
        <v>0.29166666666666669</v>
      </c>
      <c r="D363" s="31">
        <v>0.375</v>
      </c>
      <c r="E363" s="31">
        <v>0.70833333333333337</v>
      </c>
      <c r="F363" s="32">
        <f t="shared" ref="F363:F368" si="156">IF(D363="",0,ROUND((E363-D363)*24-1,2))</f>
        <v>7</v>
      </c>
      <c r="G363" s="32">
        <f t="shared" si="155"/>
        <v>0</v>
      </c>
      <c r="K363" s="33"/>
      <c r="M363" s="24">
        <v>0.375</v>
      </c>
      <c r="N363" s="48">
        <v>0.70833333333333337</v>
      </c>
      <c r="O363" s="34">
        <f t="shared" si="153"/>
        <v>7</v>
      </c>
      <c r="P363" s="35">
        <f t="shared" si="154"/>
        <v>0</v>
      </c>
      <c r="Q363" s="72"/>
    </row>
    <row r="364" spans="1:17" x14ac:dyDescent="0.25">
      <c r="A364" s="36">
        <f>+A363+1</f>
        <v>43566</v>
      </c>
      <c r="B364" s="29" t="s">
        <v>24</v>
      </c>
      <c r="C364" s="30">
        <v>0.29166666666666669</v>
      </c>
      <c r="D364" s="31">
        <v>0.375</v>
      </c>
      <c r="E364" s="31">
        <v>0.70833333333333337</v>
      </c>
      <c r="F364" s="32">
        <f t="shared" si="156"/>
        <v>7</v>
      </c>
      <c r="G364" s="32">
        <f t="shared" si="155"/>
        <v>0</v>
      </c>
      <c r="K364" s="33" t="s">
        <v>57</v>
      </c>
      <c r="M364" s="24"/>
      <c r="N364" s="48"/>
      <c r="O364" s="34">
        <f t="shared" si="153"/>
        <v>0</v>
      </c>
      <c r="P364" s="35">
        <f t="shared" si="154"/>
        <v>0</v>
      </c>
      <c r="Q364" s="72" t="s">
        <v>79</v>
      </c>
    </row>
    <row r="365" spans="1:17" x14ac:dyDescent="0.25">
      <c r="A365" s="36">
        <f t="shared" ref="A365:A368" si="157">+A364+1</f>
        <v>43567</v>
      </c>
      <c r="B365" s="29" t="s">
        <v>25</v>
      </c>
      <c r="C365" s="30">
        <v>0.29166666666666669</v>
      </c>
      <c r="D365" s="31">
        <v>0.375</v>
      </c>
      <c r="E365" s="31">
        <v>0.70833333333333337</v>
      </c>
      <c r="F365" s="32">
        <f t="shared" si="156"/>
        <v>7</v>
      </c>
      <c r="G365" s="32">
        <f t="shared" si="155"/>
        <v>0</v>
      </c>
      <c r="K365" s="33"/>
      <c r="M365" s="24">
        <v>0.375</v>
      </c>
      <c r="N365" s="48">
        <v>0.76041666666666663</v>
      </c>
      <c r="O365" s="34">
        <f t="shared" si="153"/>
        <v>8.25</v>
      </c>
      <c r="P365" s="35">
        <f t="shared" si="154"/>
        <v>1.25</v>
      </c>
      <c r="Q365" s="72" t="s">
        <v>80</v>
      </c>
    </row>
    <row r="366" spans="1:17" x14ac:dyDescent="0.25">
      <c r="A366" s="36">
        <f t="shared" si="157"/>
        <v>43568</v>
      </c>
      <c r="B366" s="29" t="s">
        <v>26</v>
      </c>
      <c r="C366" s="30">
        <v>0.29166666666666669</v>
      </c>
      <c r="D366" s="31">
        <v>0.375</v>
      </c>
      <c r="E366" s="31">
        <v>0.70833333333333337</v>
      </c>
      <c r="F366" s="32">
        <f t="shared" si="156"/>
        <v>7</v>
      </c>
      <c r="G366" s="32">
        <f t="shared" si="155"/>
        <v>0</v>
      </c>
      <c r="K366" s="33"/>
      <c r="M366" s="24">
        <v>0.375</v>
      </c>
      <c r="N366" s="48">
        <v>0.72916666666666663</v>
      </c>
      <c r="O366" s="34">
        <f t="shared" si="153"/>
        <v>7.5</v>
      </c>
      <c r="P366" s="35">
        <f t="shared" si="154"/>
        <v>0.5</v>
      </c>
      <c r="Q366" s="72" t="s">
        <v>81</v>
      </c>
    </row>
    <row r="367" spans="1:17" x14ac:dyDescent="0.25">
      <c r="A367" s="36">
        <f t="shared" si="157"/>
        <v>43569</v>
      </c>
      <c r="B367" s="29" t="s">
        <v>27</v>
      </c>
      <c r="C367" s="30"/>
      <c r="D367" s="31"/>
      <c r="E367" s="31"/>
      <c r="F367" s="32">
        <f t="shared" si="156"/>
        <v>0</v>
      </c>
      <c r="G367" s="32">
        <f t="shared" si="155"/>
        <v>0</v>
      </c>
      <c r="H367" s="45"/>
      <c r="I367" s="45"/>
      <c r="J367" s="45"/>
      <c r="K367" s="33"/>
      <c r="L367" s="45"/>
      <c r="M367" s="47"/>
      <c r="N367" s="48"/>
      <c r="O367" s="34">
        <f t="shared" si="153"/>
        <v>0</v>
      </c>
      <c r="P367" s="35">
        <f t="shared" si="154"/>
        <v>0</v>
      </c>
      <c r="Q367" s="72"/>
    </row>
    <row r="368" spans="1:17" x14ac:dyDescent="0.25">
      <c r="A368" s="36">
        <f t="shared" si="157"/>
        <v>43570</v>
      </c>
      <c r="B368" s="37" t="s">
        <v>28</v>
      </c>
      <c r="C368" s="38"/>
      <c r="D368" s="31"/>
      <c r="E368" s="31"/>
      <c r="F368" s="32">
        <f t="shared" si="156"/>
        <v>0</v>
      </c>
      <c r="G368" s="32">
        <f t="shared" si="155"/>
        <v>0</v>
      </c>
      <c r="H368" s="32"/>
      <c r="I368" s="32"/>
      <c r="J368" s="32"/>
      <c r="K368" s="33"/>
      <c r="M368" s="47"/>
      <c r="N368" s="48"/>
      <c r="O368" s="34">
        <f t="shared" si="153"/>
        <v>0</v>
      </c>
      <c r="P368" s="35">
        <f t="shared" si="154"/>
        <v>0</v>
      </c>
      <c r="Q368" s="72"/>
    </row>
    <row r="369" spans="1:17" ht="16.8" thickBot="1" x14ac:dyDescent="0.3">
      <c r="A369" s="39"/>
      <c r="B369" s="40" t="s">
        <v>29</v>
      </c>
      <c r="C369" s="41">
        <f>SUM(C362:C368)</f>
        <v>1.4583333333333335</v>
      </c>
      <c r="D369" s="42"/>
      <c r="E369" s="42"/>
      <c r="F369" s="43">
        <f>SUM(F362:F368)</f>
        <v>35</v>
      </c>
      <c r="G369" s="43">
        <f>SUM(G362:G368)</f>
        <v>0</v>
      </c>
      <c r="H369" s="43">
        <f>IF(G369&lt;0,G369,0)</f>
        <v>0</v>
      </c>
      <c r="I369" s="43">
        <f>IF(F369&gt;$B$3,IF(G369&lt;=8,G369,8),0)</f>
        <v>0</v>
      </c>
      <c r="J369" s="43">
        <f>IF(G369&gt;8,G369-8,0)</f>
        <v>0</v>
      </c>
      <c r="K369" s="44"/>
      <c r="M369" s="46"/>
      <c r="N369" s="46"/>
      <c r="O369" s="34"/>
      <c r="P369" s="35"/>
      <c r="Q369" s="72"/>
    </row>
    <row r="370" spans="1:17" x14ac:dyDescent="0.25">
      <c r="A370" s="19" t="s">
        <v>31</v>
      </c>
      <c r="B370" s="20"/>
      <c r="C370" s="21"/>
      <c r="D370" s="22"/>
      <c r="E370" s="22"/>
      <c r="F370" s="22"/>
      <c r="G370" s="22"/>
      <c r="K370" s="23"/>
      <c r="M370" s="24"/>
      <c r="N370" s="25"/>
      <c r="O370" s="34">
        <f t="shared" ref="O370:O377" si="158">IF(M370="",0,ROUND((N370-M370)*24-1,2))</f>
        <v>0</v>
      </c>
      <c r="P370" s="35">
        <f t="shared" ref="P370:P377" si="159">IF(M370="",0,ROUND(O370-C370*24,2))</f>
        <v>0</v>
      </c>
      <c r="Q370" s="72"/>
    </row>
    <row r="371" spans="1:17" x14ac:dyDescent="0.25">
      <c r="A371" s="28">
        <f>A368+1</f>
        <v>43571</v>
      </c>
      <c r="B371" s="29" t="s">
        <v>22</v>
      </c>
      <c r="C371" s="30">
        <v>0.29166666666666669</v>
      </c>
      <c r="D371" s="31">
        <v>0.375</v>
      </c>
      <c r="E371" s="31">
        <v>0.70833333333333337</v>
      </c>
      <c r="F371" s="32">
        <f>IF(D371="",0,ROUND((E371-D371)*24-1,2))</f>
        <v>7</v>
      </c>
      <c r="G371" s="32">
        <f t="shared" ref="G371:G377" si="160">IF(D371="",0,ROUND(F371-C371*24,2))</f>
        <v>0</v>
      </c>
      <c r="K371" s="33"/>
      <c r="M371" s="24">
        <v>0.375</v>
      </c>
      <c r="N371" s="48">
        <v>0.72916666666666663</v>
      </c>
      <c r="O371" s="34">
        <f t="shared" si="158"/>
        <v>7.5</v>
      </c>
      <c r="P371" s="35">
        <f t="shared" si="159"/>
        <v>0.5</v>
      </c>
      <c r="Q371" s="72" t="s">
        <v>82</v>
      </c>
    </row>
    <row r="372" spans="1:17" x14ac:dyDescent="0.25">
      <c r="A372" s="28">
        <f>+A371+1</f>
        <v>43572</v>
      </c>
      <c r="B372" s="29" t="s">
        <v>23</v>
      </c>
      <c r="C372" s="30">
        <v>0.29166666666666669</v>
      </c>
      <c r="D372" s="31">
        <v>0.375</v>
      </c>
      <c r="E372" s="31">
        <v>0.70833333333333337</v>
      </c>
      <c r="F372" s="32">
        <f t="shared" ref="F372:F377" si="161">IF(D372="",0,ROUND((E372-D372)*24-1,2))</f>
        <v>7</v>
      </c>
      <c r="G372" s="32">
        <f t="shared" si="160"/>
        <v>0</v>
      </c>
      <c r="K372" s="33"/>
      <c r="M372" s="24">
        <v>0.375</v>
      </c>
      <c r="N372" s="48">
        <v>0.73958333333333337</v>
      </c>
      <c r="O372" s="34">
        <f t="shared" si="158"/>
        <v>7.75</v>
      </c>
      <c r="P372" s="35">
        <f t="shared" si="159"/>
        <v>0.75</v>
      </c>
      <c r="Q372" s="72" t="s">
        <v>82</v>
      </c>
    </row>
    <row r="373" spans="1:17" x14ac:dyDescent="0.25">
      <c r="A373" s="36">
        <f>+A372+1</f>
        <v>43573</v>
      </c>
      <c r="B373" s="29" t="s">
        <v>24</v>
      </c>
      <c r="C373" s="30">
        <v>0.29166666666666669</v>
      </c>
      <c r="D373" s="31">
        <v>0.375</v>
      </c>
      <c r="E373" s="31">
        <v>0.70833333333333337</v>
      </c>
      <c r="F373" s="32">
        <f t="shared" si="161"/>
        <v>7</v>
      </c>
      <c r="G373" s="32">
        <f t="shared" si="160"/>
        <v>0</v>
      </c>
      <c r="K373" s="33"/>
      <c r="M373" s="24">
        <v>0.375</v>
      </c>
      <c r="N373" s="48">
        <v>0.71875</v>
      </c>
      <c r="O373" s="34">
        <f t="shared" si="158"/>
        <v>7.25</v>
      </c>
      <c r="P373" s="35">
        <f t="shared" si="159"/>
        <v>0.25</v>
      </c>
      <c r="Q373" s="72" t="s">
        <v>81</v>
      </c>
    </row>
    <row r="374" spans="1:17" x14ac:dyDescent="0.25">
      <c r="A374" s="36">
        <f t="shared" ref="A374:A377" si="162">+A373+1</f>
        <v>43574</v>
      </c>
      <c r="B374" s="29" t="s">
        <v>25</v>
      </c>
      <c r="C374" s="30">
        <v>0.29166666666666669</v>
      </c>
      <c r="D374" s="31">
        <v>0.375</v>
      </c>
      <c r="E374" s="31">
        <v>0.70833333333333337</v>
      </c>
      <c r="F374" s="32">
        <f t="shared" si="161"/>
        <v>7</v>
      </c>
      <c r="G374" s="32">
        <f t="shared" si="160"/>
        <v>0</v>
      </c>
      <c r="H374" s="45"/>
      <c r="I374" s="45"/>
      <c r="J374" s="45"/>
      <c r="K374" s="33"/>
      <c r="L374" s="45"/>
      <c r="M374" s="24">
        <v>0.35416666666666669</v>
      </c>
      <c r="N374" s="48">
        <v>0.71875</v>
      </c>
      <c r="O374" s="34">
        <f t="shared" si="158"/>
        <v>7.75</v>
      </c>
      <c r="P374" s="35">
        <f t="shared" si="159"/>
        <v>0.75</v>
      </c>
      <c r="Q374" s="72" t="s">
        <v>83</v>
      </c>
    </row>
    <row r="375" spans="1:17" x14ac:dyDescent="0.25">
      <c r="A375" s="36">
        <f t="shared" si="162"/>
        <v>43575</v>
      </c>
      <c r="B375" s="29" t="s">
        <v>26</v>
      </c>
      <c r="C375" s="30">
        <v>0.29166666666666669</v>
      </c>
      <c r="D375" s="31">
        <v>0.375</v>
      </c>
      <c r="E375" s="31">
        <v>0.70833333333333337</v>
      </c>
      <c r="F375" s="32">
        <f t="shared" si="161"/>
        <v>7</v>
      </c>
      <c r="G375" s="32">
        <f t="shared" si="160"/>
        <v>0</v>
      </c>
      <c r="K375" s="33"/>
      <c r="M375" s="24">
        <v>0.375</v>
      </c>
      <c r="N375" s="48">
        <v>0.71875</v>
      </c>
      <c r="O375" s="34">
        <f t="shared" si="158"/>
        <v>7.25</v>
      </c>
      <c r="P375" s="35">
        <f t="shared" si="159"/>
        <v>0.25</v>
      </c>
      <c r="Q375" s="72" t="s">
        <v>81</v>
      </c>
    </row>
    <row r="376" spans="1:17" x14ac:dyDescent="0.25">
      <c r="A376" s="36">
        <f t="shared" si="162"/>
        <v>43576</v>
      </c>
      <c r="B376" s="29" t="s">
        <v>27</v>
      </c>
      <c r="C376" s="30"/>
      <c r="D376" s="31"/>
      <c r="E376" s="31"/>
      <c r="F376" s="32">
        <f t="shared" si="161"/>
        <v>0</v>
      </c>
      <c r="G376" s="32">
        <f t="shared" si="160"/>
        <v>0</v>
      </c>
      <c r="K376" s="68"/>
      <c r="M376" s="47"/>
      <c r="N376" s="48"/>
      <c r="O376" s="34">
        <f t="shared" si="158"/>
        <v>0</v>
      </c>
      <c r="P376" s="35">
        <f t="shared" si="159"/>
        <v>0</v>
      </c>
      <c r="Q376" s="72"/>
    </row>
    <row r="377" spans="1:17" x14ac:dyDescent="0.25">
      <c r="A377" s="36">
        <f t="shared" si="162"/>
        <v>43577</v>
      </c>
      <c r="B377" s="37" t="s">
        <v>28</v>
      </c>
      <c r="C377" s="38"/>
      <c r="D377" s="31"/>
      <c r="E377" s="31"/>
      <c r="F377" s="32">
        <f t="shared" si="161"/>
        <v>0</v>
      </c>
      <c r="G377" s="32">
        <f t="shared" si="160"/>
        <v>0</v>
      </c>
      <c r="H377" s="32"/>
      <c r="I377" s="32"/>
      <c r="J377" s="32"/>
      <c r="K377" s="33"/>
      <c r="M377" s="47"/>
      <c r="N377" s="48"/>
      <c r="O377" s="34">
        <f t="shared" si="158"/>
        <v>0</v>
      </c>
      <c r="P377" s="35">
        <f t="shared" si="159"/>
        <v>0</v>
      </c>
      <c r="Q377" s="72"/>
    </row>
    <row r="378" spans="1:17" ht="16.8" thickBot="1" x14ac:dyDescent="0.3">
      <c r="A378" s="39"/>
      <c r="B378" s="40" t="s">
        <v>29</v>
      </c>
      <c r="C378" s="41">
        <f>SUM(C371:C377)</f>
        <v>1.4583333333333335</v>
      </c>
      <c r="D378" s="42"/>
      <c r="E378" s="42"/>
      <c r="F378" s="43">
        <f>SUM(F371:F377)</f>
        <v>35</v>
      </c>
      <c r="G378" s="43">
        <f>SUM(G371:G377)</f>
        <v>0</v>
      </c>
      <c r="H378" s="43">
        <f>IF(G378&lt;0,G378,0)</f>
        <v>0</v>
      </c>
      <c r="I378" s="43">
        <f>IF(F378&gt;$B$3,IF(G378&lt;=8,G378,8),0)</f>
        <v>0</v>
      </c>
      <c r="J378" s="43">
        <f>IF(G378&gt;8,G378-8,0)</f>
        <v>0</v>
      </c>
      <c r="K378" s="44"/>
      <c r="M378" s="46"/>
      <c r="N378" s="46"/>
      <c r="O378" s="34"/>
      <c r="P378" s="35"/>
      <c r="Q378" s="72"/>
    </row>
    <row r="379" spans="1:17" x14ac:dyDescent="0.25">
      <c r="A379" s="19" t="s">
        <v>32</v>
      </c>
      <c r="B379" s="20"/>
      <c r="C379" s="21"/>
      <c r="D379" s="22"/>
      <c r="E379" s="22"/>
      <c r="F379" s="22"/>
      <c r="G379" s="22"/>
      <c r="K379" s="23"/>
      <c r="M379" s="24"/>
      <c r="N379" s="25"/>
      <c r="O379" s="34">
        <f t="shared" ref="O379:O395" si="163">IF(M379="",0,ROUND((N379-M379)*24-1,2))</f>
        <v>0</v>
      </c>
      <c r="P379" s="35">
        <f t="shared" ref="P379:P395" si="164">IF(M379="",0,ROUND(O379-C379*24,2))</f>
        <v>0</v>
      </c>
      <c r="Q379" s="72"/>
    </row>
    <row r="380" spans="1:17" x14ac:dyDescent="0.25">
      <c r="A380" s="28">
        <f>A377+1</f>
        <v>43578</v>
      </c>
      <c r="B380" s="29" t="s">
        <v>22</v>
      </c>
      <c r="C380" s="30">
        <v>0.29166666666666669</v>
      </c>
      <c r="D380" s="31">
        <v>0.375</v>
      </c>
      <c r="E380" s="31">
        <v>0.70833333333333337</v>
      </c>
      <c r="F380" s="32">
        <f>IF(D380="",0,ROUND((E380-D380)*24-1,2))</f>
        <v>7</v>
      </c>
      <c r="G380" s="32">
        <f t="shared" ref="G380:G386" si="165">IF(D380="",0,ROUND(F380-C380*24,2))</f>
        <v>0</v>
      </c>
      <c r="K380" s="33"/>
      <c r="M380" s="24">
        <v>0.375</v>
      </c>
      <c r="N380" s="48">
        <v>0.70833333333333337</v>
      </c>
      <c r="O380" s="34">
        <f t="shared" si="163"/>
        <v>7</v>
      </c>
      <c r="P380" s="35">
        <f t="shared" si="164"/>
        <v>0</v>
      </c>
      <c r="Q380" s="72"/>
    </row>
    <row r="381" spans="1:17" x14ac:dyDescent="0.25">
      <c r="A381" s="28">
        <f>+A380+1</f>
        <v>43579</v>
      </c>
      <c r="B381" s="29" t="s">
        <v>23</v>
      </c>
      <c r="C381" s="30">
        <v>0.29166666666666669</v>
      </c>
      <c r="D381" s="31">
        <v>0.375</v>
      </c>
      <c r="E381" s="31">
        <v>0.70833333333333337</v>
      </c>
      <c r="F381" s="32">
        <f t="shared" ref="F381:F386" si="166">IF(D381="",0,ROUND((E381-D381)*24-1,2))</f>
        <v>7</v>
      </c>
      <c r="G381" s="32">
        <f t="shared" si="165"/>
        <v>0</v>
      </c>
      <c r="H381" s="45"/>
      <c r="I381" s="45"/>
      <c r="J381" s="45"/>
      <c r="K381" s="33"/>
      <c r="L381" s="45"/>
      <c r="M381" s="24">
        <v>0.375</v>
      </c>
      <c r="N381" s="48">
        <v>0.72916666666666663</v>
      </c>
      <c r="O381" s="34">
        <f t="shared" si="163"/>
        <v>7.5</v>
      </c>
      <c r="P381" s="35">
        <f t="shared" si="164"/>
        <v>0.5</v>
      </c>
      <c r="Q381" s="72" t="s">
        <v>81</v>
      </c>
    </row>
    <row r="382" spans="1:17" x14ac:dyDescent="0.25">
      <c r="A382" s="36">
        <f>+A381+1</f>
        <v>43580</v>
      </c>
      <c r="B382" s="29" t="s">
        <v>24</v>
      </c>
      <c r="C382" s="30">
        <v>0.29166666666666669</v>
      </c>
      <c r="D382" s="31">
        <v>0.375</v>
      </c>
      <c r="E382" s="31">
        <v>0.70833333333333337</v>
      </c>
      <c r="F382" s="32">
        <f t="shared" si="166"/>
        <v>7</v>
      </c>
      <c r="G382" s="32">
        <f t="shared" si="165"/>
        <v>0</v>
      </c>
      <c r="K382" s="33" t="s">
        <v>57</v>
      </c>
      <c r="M382" s="24"/>
      <c r="N382" s="48"/>
      <c r="O382" s="34">
        <f t="shared" si="163"/>
        <v>0</v>
      </c>
      <c r="P382" s="35">
        <f t="shared" si="164"/>
        <v>0</v>
      </c>
      <c r="Q382" s="72"/>
    </row>
    <row r="383" spans="1:17" x14ac:dyDescent="0.25">
      <c r="A383" s="36">
        <f t="shared" ref="A383:A386" si="167">+A382+1</f>
        <v>43581</v>
      </c>
      <c r="B383" s="29" t="s">
        <v>25</v>
      </c>
      <c r="C383" s="30">
        <v>0.29166666666666669</v>
      </c>
      <c r="D383" s="31">
        <v>0.375</v>
      </c>
      <c r="E383" s="31">
        <v>0.70833333333333337</v>
      </c>
      <c r="F383" s="32">
        <f t="shared" si="166"/>
        <v>7</v>
      </c>
      <c r="G383" s="32">
        <f t="shared" si="165"/>
        <v>0</v>
      </c>
      <c r="K383" s="33"/>
      <c r="M383" s="24">
        <v>0.375</v>
      </c>
      <c r="N383" s="48">
        <v>0.70833333333333337</v>
      </c>
      <c r="O383" s="34">
        <f t="shared" si="163"/>
        <v>7</v>
      </c>
      <c r="P383" s="35">
        <f t="shared" si="164"/>
        <v>0</v>
      </c>
      <c r="Q383" s="72"/>
    </row>
    <row r="384" spans="1:17" x14ac:dyDescent="0.25">
      <c r="A384" s="36">
        <f t="shared" si="167"/>
        <v>43582</v>
      </c>
      <c r="B384" s="29" t="s">
        <v>26</v>
      </c>
      <c r="C384" s="30">
        <v>0.29166666666666669</v>
      </c>
      <c r="D384" s="31">
        <v>0.375</v>
      </c>
      <c r="E384" s="31">
        <v>0.70833333333333337</v>
      </c>
      <c r="F384" s="32">
        <f t="shared" si="166"/>
        <v>7</v>
      </c>
      <c r="G384" s="32">
        <f t="shared" si="165"/>
        <v>0</v>
      </c>
      <c r="K384" s="33"/>
      <c r="M384" s="24">
        <v>0.375</v>
      </c>
      <c r="N384" s="48">
        <v>0.71875</v>
      </c>
      <c r="O384" s="34">
        <f t="shared" si="163"/>
        <v>7.25</v>
      </c>
      <c r="P384" s="35">
        <f t="shared" si="164"/>
        <v>0.25</v>
      </c>
      <c r="Q384" s="72" t="s">
        <v>81</v>
      </c>
    </row>
    <row r="385" spans="1:17" x14ac:dyDescent="0.25">
      <c r="A385" s="36">
        <f t="shared" si="167"/>
        <v>43583</v>
      </c>
      <c r="B385" s="29" t="s">
        <v>27</v>
      </c>
      <c r="C385" s="30"/>
      <c r="D385" s="31"/>
      <c r="E385" s="31"/>
      <c r="F385" s="32">
        <f t="shared" si="166"/>
        <v>0</v>
      </c>
      <c r="G385" s="32">
        <f t="shared" si="165"/>
        <v>0</v>
      </c>
      <c r="K385" s="33"/>
      <c r="M385" s="24"/>
      <c r="N385" s="48"/>
      <c r="O385" s="34">
        <f t="shared" si="163"/>
        <v>0</v>
      </c>
      <c r="P385" s="35">
        <f t="shared" si="164"/>
        <v>0</v>
      </c>
      <c r="Q385" s="72"/>
    </row>
    <row r="386" spans="1:17" x14ac:dyDescent="0.25">
      <c r="A386" s="36">
        <f t="shared" si="167"/>
        <v>43584</v>
      </c>
      <c r="B386" s="37" t="s">
        <v>28</v>
      </c>
      <c r="C386" s="38"/>
      <c r="D386" s="31"/>
      <c r="E386" s="31"/>
      <c r="F386" s="32">
        <f t="shared" si="166"/>
        <v>0</v>
      </c>
      <c r="G386" s="32">
        <f t="shared" si="165"/>
        <v>0</v>
      </c>
      <c r="H386" s="32"/>
      <c r="I386" s="32"/>
      <c r="J386" s="32"/>
      <c r="K386" s="33"/>
      <c r="M386" s="24"/>
      <c r="N386" s="25"/>
      <c r="O386" s="34">
        <f t="shared" si="163"/>
        <v>0</v>
      </c>
      <c r="P386" s="35">
        <f t="shared" si="164"/>
        <v>0</v>
      </c>
      <c r="Q386" s="72"/>
    </row>
    <row r="387" spans="1:17" ht="16.8" thickBot="1" x14ac:dyDescent="0.3">
      <c r="A387" s="39"/>
      <c r="B387" s="40" t="s">
        <v>29</v>
      </c>
      <c r="C387" s="41">
        <f>SUM(C380:C386)</f>
        <v>1.4583333333333335</v>
      </c>
      <c r="D387" s="42"/>
      <c r="E387" s="42"/>
      <c r="F387" s="43">
        <f>SUM(F380:F386)</f>
        <v>35</v>
      </c>
      <c r="G387" s="43">
        <f>SUM(G380:G386)</f>
        <v>0</v>
      </c>
      <c r="H387" s="43">
        <f>IF(G387&lt;0,G387,0)</f>
        <v>0</v>
      </c>
      <c r="I387" s="43">
        <f>IF(F387&gt;$B$3,IF(G387&lt;=8,G387,8),0)</f>
        <v>0</v>
      </c>
      <c r="J387" s="43">
        <f>IF(G387&gt;8,G387-8,0)</f>
        <v>0</v>
      </c>
      <c r="K387" s="44"/>
      <c r="M387" s="24"/>
      <c r="N387" s="25"/>
      <c r="O387" s="34">
        <f t="shared" si="163"/>
        <v>0</v>
      </c>
      <c r="P387" s="35">
        <f t="shared" si="164"/>
        <v>0</v>
      </c>
      <c r="Q387" s="72"/>
    </row>
    <row r="388" spans="1:17" x14ac:dyDescent="0.25">
      <c r="A388" s="19" t="s">
        <v>33</v>
      </c>
      <c r="B388" s="20"/>
      <c r="C388" s="21"/>
      <c r="D388" s="22"/>
      <c r="E388" s="22"/>
      <c r="F388" s="22"/>
      <c r="G388" s="22"/>
      <c r="H388" s="45"/>
      <c r="I388" s="45"/>
      <c r="J388" s="45"/>
      <c r="K388" s="23"/>
      <c r="L388" s="45"/>
      <c r="M388" s="24"/>
      <c r="N388" s="25"/>
      <c r="O388" s="34">
        <f t="shared" si="163"/>
        <v>0</v>
      </c>
      <c r="P388" s="35">
        <f t="shared" si="164"/>
        <v>0</v>
      </c>
      <c r="Q388" s="72"/>
    </row>
    <row r="389" spans="1:17" x14ac:dyDescent="0.25">
      <c r="A389" s="28"/>
      <c r="B389" s="29" t="s">
        <v>22</v>
      </c>
      <c r="C389" s="30"/>
      <c r="D389" s="31"/>
      <c r="E389" s="31"/>
      <c r="F389" s="32">
        <f>IF(D389="",0,ROUND((E389-D389)*24-1,2))</f>
        <v>0</v>
      </c>
      <c r="G389" s="32">
        <f t="shared" ref="G389:G395" si="168">IF(D389="",0,ROUND(F389-C389*24,2))</f>
        <v>0</v>
      </c>
      <c r="K389" s="33"/>
      <c r="M389" s="24"/>
      <c r="N389" s="48"/>
      <c r="O389" s="34">
        <f t="shared" si="163"/>
        <v>0</v>
      </c>
      <c r="P389" s="35">
        <f t="shared" si="164"/>
        <v>0</v>
      </c>
      <c r="Q389" s="72"/>
    </row>
    <row r="390" spans="1:17" x14ac:dyDescent="0.25">
      <c r="A390" s="28"/>
      <c r="B390" s="29" t="s">
        <v>23</v>
      </c>
      <c r="C390" s="30"/>
      <c r="D390" s="31"/>
      <c r="E390" s="31"/>
      <c r="F390" s="32">
        <f t="shared" ref="F390:F395" si="169">IF(D390="",0,ROUND((E390-D390)*24-1,2))</f>
        <v>0</v>
      </c>
      <c r="G390" s="32">
        <f t="shared" si="168"/>
        <v>0</v>
      </c>
      <c r="K390" s="33"/>
      <c r="M390" s="24"/>
      <c r="N390" s="48"/>
      <c r="O390" s="34">
        <f t="shared" si="163"/>
        <v>0</v>
      </c>
      <c r="P390" s="35">
        <f t="shared" si="164"/>
        <v>0</v>
      </c>
      <c r="Q390" s="72"/>
    </row>
    <row r="391" spans="1:17" x14ac:dyDescent="0.25">
      <c r="A391" s="36"/>
      <c r="B391" s="29" t="s">
        <v>24</v>
      </c>
      <c r="C391" s="30"/>
      <c r="D391" s="31"/>
      <c r="E391" s="31"/>
      <c r="F391" s="32">
        <f t="shared" si="169"/>
        <v>0</v>
      </c>
      <c r="G391" s="32">
        <f t="shared" si="168"/>
        <v>0</v>
      </c>
      <c r="H391" s="45"/>
      <c r="I391" s="45"/>
      <c r="J391" s="45"/>
      <c r="K391" s="33"/>
      <c r="L391" s="45"/>
      <c r="M391" s="24"/>
      <c r="N391" s="48"/>
      <c r="O391" s="34">
        <f t="shared" si="163"/>
        <v>0</v>
      </c>
      <c r="P391" s="35">
        <f t="shared" si="164"/>
        <v>0</v>
      </c>
      <c r="Q391" s="72"/>
    </row>
    <row r="392" spans="1:17" x14ac:dyDescent="0.25">
      <c r="A392" s="36"/>
      <c r="B392" s="29" t="s">
        <v>25</v>
      </c>
      <c r="C392" s="30"/>
      <c r="D392" s="31"/>
      <c r="E392" s="31"/>
      <c r="F392" s="32">
        <f t="shared" si="169"/>
        <v>0</v>
      </c>
      <c r="G392" s="32">
        <f t="shared" si="168"/>
        <v>0</v>
      </c>
      <c r="K392" s="33"/>
      <c r="M392" s="24"/>
      <c r="N392" s="48"/>
      <c r="O392" s="34">
        <f t="shared" si="163"/>
        <v>0</v>
      </c>
      <c r="P392" s="35">
        <f t="shared" si="164"/>
        <v>0</v>
      </c>
      <c r="Q392" s="72"/>
    </row>
    <row r="393" spans="1:17" x14ac:dyDescent="0.25">
      <c r="A393" s="36"/>
      <c r="B393" s="29" t="s">
        <v>26</v>
      </c>
      <c r="C393" s="30"/>
      <c r="D393" s="31"/>
      <c r="E393" s="31"/>
      <c r="F393" s="32">
        <f t="shared" si="169"/>
        <v>0</v>
      </c>
      <c r="G393" s="32">
        <f t="shared" si="168"/>
        <v>0</v>
      </c>
      <c r="K393" s="33"/>
      <c r="M393" s="24"/>
      <c r="N393" s="48"/>
      <c r="O393" s="34">
        <f t="shared" si="163"/>
        <v>0</v>
      </c>
      <c r="P393" s="35">
        <f t="shared" si="164"/>
        <v>0</v>
      </c>
      <c r="Q393" s="72"/>
    </row>
    <row r="394" spans="1:17" x14ac:dyDescent="0.25">
      <c r="A394" s="36"/>
      <c r="B394" s="29" t="s">
        <v>27</v>
      </c>
      <c r="C394" s="30"/>
      <c r="D394" s="31"/>
      <c r="E394" s="31"/>
      <c r="F394" s="32">
        <f t="shared" si="169"/>
        <v>0</v>
      </c>
      <c r="G394" s="32">
        <f t="shared" si="168"/>
        <v>0</v>
      </c>
      <c r="K394" s="33"/>
      <c r="M394" s="24"/>
      <c r="N394" s="25"/>
      <c r="O394" s="34">
        <f t="shared" si="163"/>
        <v>0</v>
      </c>
      <c r="P394" s="35">
        <f t="shared" si="164"/>
        <v>0</v>
      </c>
      <c r="Q394" s="72"/>
    </row>
    <row r="395" spans="1:17" x14ac:dyDescent="0.25">
      <c r="A395" s="36"/>
      <c r="B395" s="37" t="s">
        <v>28</v>
      </c>
      <c r="C395" s="38"/>
      <c r="D395" s="31"/>
      <c r="E395" s="31"/>
      <c r="F395" s="32">
        <f t="shared" si="169"/>
        <v>0</v>
      </c>
      <c r="G395" s="32">
        <f t="shared" si="168"/>
        <v>0</v>
      </c>
      <c r="H395" s="32"/>
      <c r="I395" s="32"/>
      <c r="J395" s="32"/>
      <c r="K395" s="33"/>
      <c r="M395" s="24"/>
      <c r="N395" s="25"/>
      <c r="O395" s="34">
        <f t="shared" si="163"/>
        <v>0</v>
      </c>
      <c r="P395" s="35">
        <f t="shared" si="164"/>
        <v>0</v>
      </c>
      <c r="Q395" s="72"/>
    </row>
    <row r="396" spans="1:17" ht="16.8" thickBot="1" x14ac:dyDescent="0.3">
      <c r="A396" s="39"/>
      <c r="B396" s="40" t="s">
        <v>29</v>
      </c>
      <c r="C396" s="41">
        <f>SUM(C389:C395)</f>
        <v>0</v>
      </c>
      <c r="D396" s="42"/>
      <c r="E396" s="42"/>
      <c r="F396" s="43">
        <f>SUM(F389:F395)</f>
        <v>0</v>
      </c>
      <c r="G396" s="43">
        <f>SUM(G389:G395)</f>
        <v>0</v>
      </c>
      <c r="H396" s="43">
        <f>IF(G396&lt;0,G396,0)</f>
        <v>0</v>
      </c>
      <c r="I396" s="43">
        <f>IF(F396&gt;$B$3,IF(G396&lt;=8,G396,8),0)</f>
        <v>0</v>
      </c>
      <c r="J396" s="43">
        <f>IF(G396&gt;8,G396-8,0)</f>
        <v>0</v>
      </c>
      <c r="K396" s="44"/>
      <c r="M396" s="24"/>
      <c r="N396" s="25"/>
      <c r="O396" s="26"/>
      <c r="P396" s="49" t="str">
        <f t="shared" ref="P396" si="170">IF(K396="RTT",-"7:0:0",IF(O396="","",O396-TIMEVALUE("7:00")+10^-10))</f>
        <v/>
      </c>
      <c r="Q396" s="72"/>
    </row>
    <row r="397" spans="1:17" ht="16.8" thickBot="1" x14ac:dyDescent="0.3">
      <c r="F397" s="50"/>
      <c r="G397" s="50"/>
      <c r="K397" s="51"/>
      <c r="M397" s="24"/>
      <c r="N397" s="25"/>
      <c r="O397" s="26"/>
      <c r="P397" s="49"/>
      <c r="Q397" s="72"/>
    </row>
    <row r="398" spans="1:17" x14ac:dyDescent="0.25">
      <c r="A398" s="19" t="s">
        <v>34</v>
      </c>
      <c r="B398" s="20"/>
      <c r="C398" s="21"/>
      <c r="D398" s="22"/>
      <c r="E398" s="22"/>
      <c r="F398" s="52"/>
      <c r="G398" s="53"/>
      <c r="H398" s="53"/>
      <c r="I398" s="53"/>
      <c r="J398" s="53"/>
      <c r="K398" s="54"/>
      <c r="M398" s="24"/>
      <c r="N398" s="25"/>
      <c r="O398" s="55">
        <f>SUM(O352:O397)</f>
        <v>118</v>
      </c>
      <c r="P398" s="56">
        <f>SUM(P352:P397)</f>
        <v>45</v>
      </c>
      <c r="Q398" s="72"/>
    </row>
    <row r="399" spans="1:17" ht="16.8" thickBot="1" x14ac:dyDescent="0.3">
      <c r="A399" s="57"/>
      <c r="B399" s="58" t="s">
        <v>35</v>
      </c>
      <c r="C399" s="41">
        <f>+C360+C369+C378+C387+C396</f>
        <v>5.8333333333333339</v>
      </c>
      <c r="D399" s="59"/>
      <c r="E399" s="59"/>
      <c r="F399" s="60">
        <f>+F360+F369+F378+F387+F396</f>
        <v>145.5</v>
      </c>
      <c r="G399" s="60">
        <f>+G360+G369+G378+G387+G396</f>
        <v>5.5</v>
      </c>
      <c r="H399" s="60">
        <f>+H360+H369+H378+H387+H396</f>
        <v>0</v>
      </c>
      <c r="I399" s="60">
        <f>+I360+I369+I378+I387+I396</f>
        <v>5.5</v>
      </c>
      <c r="J399" s="60">
        <f>+J360+J369+J378+J387+J396</f>
        <v>0</v>
      </c>
      <c r="K399" s="61"/>
      <c r="M399" s="85" t="s">
        <v>36</v>
      </c>
      <c r="N399" s="86"/>
      <c r="O399" s="86"/>
      <c r="P399" s="62">
        <f>P398-G399</f>
        <v>39.5</v>
      </c>
    </row>
    <row r="400" spans="1:17" x14ac:dyDescent="0.25">
      <c r="G400" s="63"/>
      <c r="K400" s="63"/>
    </row>
    <row r="401" spans="1:17" x14ac:dyDescent="0.25">
      <c r="F401" s="50"/>
      <c r="O401" s="65"/>
      <c r="P401" s="64"/>
    </row>
    <row r="402" spans="1:17" x14ac:dyDescent="0.25">
      <c r="A402" s="7" t="s">
        <v>37</v>
      </c>
      <c r="O402" s="65" t="s">
        <v>38</v>
      </c>
      <c r="P402" s="66">
        <f>I399+J399</f>
        <v>5.5</v>
      </c>
    </row>
    <row r="403" spans="1:17" x14ac:dyDescent="0.25">
      <c r="A403" s="6" t="s">
        <v>0</v>
      </c>
      <c r="B403" s="7" t="s">
        <v>39</v>
      </c>
      <c r="G403" s="6"/>
      <c r="I403" s="6" t="s">
        <v>1</v>
      </c>
      <c r="J403" s="8">
        <v>43585</v>
      </c>
      <c r="K403" s="4"/>
      <c r="N403" s="64"/>
      <c r="O403" s="67"/>
      <c r="P403" s="64"/>
    </row>
    <row r="404" spans="1:17" ht="16.8" thickBot="1" x14ac:dyDescent="0.3">
      <c r="A404" s="9" t="s">
        <v>2</v>
      </c>
      <c r="B404" s="3">
        <v>35</v>
      </c>
    </row>
    <row r="405" spans="1:17" x14ac:dyDescent="0.25">
      <c r="C405" s="80" t="s">
        <v>3</v>
      </c>
      <c r="D405" s="81"/>
      <c r="E405" s="81"/>
      <c r="F405" s="81"/>
      <c r="G405" s="81"/>
      <c r="H405" s="81"/>
      <c r="I405" s="81"/>
      <c r="J405" s="81"/>
      <c r="K405" s="82"/>
    </row>
    <row r="406" spans="1:17" ht="48.6" x14ac:dyDescent="0.25">
      <c r="C406" s="10" t="s">
        <v>4</v>
      </c>
      <c r="D406" s="11" t="s">
        <v>5</v>
      </c>
      <c r="E406" s="11" t="s">
        <v>56</v>
      </c>
      <c r="F406" s="11" t="s">
        <v>7</v>
      </c>
      <c r="G406" s="11" t="s">
        <v>8</v>
      </c>
      <c r="H406" s="11" t="s">
        <v>9</v>
      </c>
      <c r="I406" s="11" t="s">
        <v>10</v>
      </c>
      <c r="J406" s="11" t="s">
        <v>11</v>
      </c>
      <c r="K406" s="12" t="s">
        <v>12</v>
      </c>
      <c r="M406" s="13"/>
      <c r="N406" s="83" t="s">
        <v>13</v>
      </c>
      <c r="O406" s="83"/>
      <c r="P406" s="84"/>
    </row>
    <row r="407" spans="1:17" ht="33" thickBot="1" x14ac:dyDescent="0.3">
      <c r="C407" s="10" t="s">
        <v>14</v>
      </c>
      <c r="D407" s="11" t="s">
        <v>14</v>
      </c>
      <c r="E407" s="11" t="s">
        <v>14</v>
      </c>
      <c r="F407" s="11"/>
      <c r="G407" s="11" t="s">
        <v>15</v>
      </c>
      <c r="H407" s="11"/>
      <c r="I407" s="14">
        <v>0.25</v>
      </c>
      <c r="J407" s="14">
        <v>0.5</v>
      </c>
      <c r="K407" s="15"/>
      <c r="M407" s="16" t="s">
        <v>16</v>
      </c>
      <c r="N407" s="17" t="s">
        <v>17</v>
      </c>
      <c r="O407" s="17" t="s">
        <v>18</v>
      </c>
      <c r="P407" s="18" t="s">
        <v>19</v>
      </c>
    </row>
    <row r="408" spans="1:17" x14ac:dyDescent="0.25">
      <c r="A408" s="19" t="s">
        <v>20</v>
      </c>
      <c r="B408" s="20"/>
      <c r="C408" s="21"/>
      <c r="D408" s="22"/>
      <c r="E408" s="22"/>
      <c r="F408" s="22"/>
      <c r="G408" s="22"/>
      <c r="H408" s="22"/>
      <c r="I408" s="22"/>
      <c r="J408" s="22"/>
      <c r="K408" s="23"/>
      <c r="M408" s="24"/>
      <c r="N408" s="25"/>
      <c r="O408" s="26" t="str">
        <f>IF(M408="","",IF((N408-M408)&lt;TIME(4,0,0),(N408-M408),(N408-M408)-TIME(1,0,0)))</f>
        <v/>
      </c>
      <c r="P408" s="27">
        <v>45</v>
      </c>
    </row>
    <row r="409" spans="1:17" x14ac:dyDescent="0.25">
      <c r="A409" s="28">
        <v>43585</v>
      </c>
      <c r="B409" s="29" t="s">
        <v>22</v>
      </c>
      <c r="C409" s="30">
        <v>0.29166666666666669</v>
      </c>
      <c r="D409" s="31">
        <v>0.375</v>
      </c>
      <c r="E409" s="31">
        <v>0.70833333333333337</v>
      </c>
      <c r="F409" s="32">
        <f>IF(D409="",0,ROUND((E409-D409)*24-1,2))</f>
        <v>7</v>
      </c>
      <c r="G409" s="32">
        <f t="shared" ref="G409:G415" si="171">IF(D409="",0,ROUND(F409-C409*24,2))</f>
        <v>0</v>
      </c>
      <c r="K409" s="33" t="s">
        <v>78</v>
      </c>
      <c r="M409" s="24"/>
      <c r="N409" s="48"/>
      <c r="O409" s="34">
        <f t="shared" ref="O409:O413" si="172">IF(M409="",0,ROUND((N409-M409)*24-1,2))</f>
        <v>0</v>
      </c>
      <c r="P409" s="35">
        <f t="shared" ref="P409:P413" si="173">IF(M409="",0,ROUND(O409-C409*24,2))</f>
        <v>0</v>
      </c>
      <c r="Q409" s="72"/>
    </row>
    <row r="410" spans="1:17" x14ac:dyDescent="0.25">
      <c r="A410" s="28">
        <f>+A409+1</f>
        <v>43586</v>
      </c>
      <c r="B410" s="29" t="s">
        <v>23</v>
      </c>
      <c r="C410" s="30">
        <v>0.29166666666666669</v>
      </c>
      <c r="D410" s="31">
        <v>0.375</v>
      </c>
      <c r="E410" s="31">
        <v>0.70833333333333337</v>
      </c>
      <c r="F410" s="32">
        <f t="shared" ref="F410:F415" si="174">IF(D410="",0,ROUND((E410-D410)*24-1,2))</f>
        <v>7</v>
      </c>
      <c r="G410" s="32">
        <f t="shared" si="171"/>
        <v>0</v>
      </c>
      <c r="K410" s="33" t="s">
        <v>57</v>
      </c>
      <c r="M410" s="24"/>
      <c r="N410" s="48"/>
      <c r="O410" s="34">
        <f t="shared" si="172"/>
        <v>0</v>
      </c>
      <c r="P410" s="35">
        <f t="shared" si="173"/>
        <v>0</v>
      </c>
      <c r="Q410" s="72"/>
    </row>
    <row r="411" spans="1:17" x14ac:dyDescent="0.25">
      <c r="A411" s="36">
        <f>+A410+1</f>
        <v>43587</v>
      </c>
      <c r="B411" s="29" t="s">
        <v>24</v>
      </c>
      <c r="C411" s="30">
        <v>0.29166666666666669</v>
      </c>
      <c r="D411" s="31">
        <v>0.375</v>
      </c>
      <c r="E411" s="31">
        <v>0.70833333333333337</v>
      </c>
      <c r="F411" s="32">
        <f t="shared" si="174"/>
        <v>7</v>
      </c>
      <c r="G411" s="32">
        <f t="shared" si="171"/>
        <v>0</v>
      </c>
      <c r="K411" s="33" t="s">
        <v>57</v>
      </c>
      <c r="M411" s="24"/>
      <c r="N411" s="48"/>
      <c r="O411" s="34">
        <f t="shared" si="172"/>
        <v>0</v>
      </c>
      <c r="P411" s="35">
        <f t="shared" si="173"/>
        <v>0</v>
      </c>
      <c r="Q411" s="72"/>
    </row>
    <row r="412" spans="1:17" x14ac:dyDescent="0.25">
      <c r="A412" s="36">
        <f t="shared" ref="A412:A415" si="175">+A411+1</f>
        <v>43588</v>
      </c>
      <c r="B412" s="29" t="s">
        <v>25</v>
      </c>
      <c r="C412" s="30">
        <v>0.29166666666666669</v>
      </c>
      <c r="D412" s="31">
        <v>0.375</v>
      </c>
      <c r="E412" s="31">
        <v>0.70833333333333337</v>
      </c>
      <c r="F412" s="32">
        <f t="shared" si="174"/>
        <v>7</v>
      </c>
      <c r="G412" s="32">
        <f t="shared" si="171"/>
        <v>0</v>
      </c>
      <c r="K412" s="33" t="s">
        <v>57</v>
      </c>
      <c r="M412" s="24"/>
      <c r="N412" s="48"/>
      <c r="O412" s="34">
        <f t="shared" si="172"/>
        <v>0</v>
      </c>
      <c r="P412" s="35">
        <f t="shared" si="173"/>
        <v>0</v>
      </c>
      <c r="Q412" s="72"/>
    </row>
    <row r="413" spans="1:17" x14ac:dyDescent="0.25">
      <c r="A413" s="36">
        <f t="shared" si="175"/>
        <v>43589</v>
      </c>
      <c r="B413" s="29" t="s">
        <v>26</v>
      </c>
      <c r="C413" s="30">
        <v>0.29166666666666669</v>
      </c>
      <c r="D413" s="31">
        <v>0.375</v>
      </c>
      <c r="E413" s="31">
        <v>0.70833333333333337</v>
      </c>
      <c r="F413" s="32">
        <f t="shared" si="174"/>
        <v>7</v>
      </c>
      <c r="G413" s="32">
        <f t="shared" si="171"/>
        <v>0</v>
      </c>
      <c r="K413" s="33" t="s">
        <v>57</v>
      </c>
      <c r="M413" s="24"/>
      <c r="N413" s="48"/>
      <c r="O413" s="34">
        <f t="shared" si="172"/>
        <v>0</v>
      </c>
      <c r="P413" s="35">
        <f t="shared" si="173"/>
        <v>0</v>
      </c>
      <c r="Q413" s="72"/>
    </row>
    <row r="414" spans="1:17" x14ac:dyDescent="0.25">
      <c r="A414" s="36">
        <f t="shared" si="175"/>
        <v>43590</v>
      </c>
      <c r="B414" s="29" t="s">
        <v>27</v>
      </c>
      <c r="C414" s="30"/>
      <c r="D414" s="31"/>
      <c r="E414" s="31"/>
      <c r="F414" s="32">
        <f t="shared" si="174"/>
        <v>0</v>
      </c>
      <c r="G414" s="32">
        <f t="shared" si="171"/>
        <v>0</v>
      </c>
      <c r="K414" s="33"/>
      <c r="M414" s="47"/>
      <c r="N414" s="48"/>
      <c r="O414" s="34">
        <f t="shared" ref="O414:O415" si="176">IF(M414="",0,ROUND((N414-M414)*24-1,2))</f>
        <v>0</v>
      </c>
      <c r="P414" s="35">
        <f t="shared" ref="P414:P415" si="177">IF(M414="",0,ROUND(O414-C414*24,2))</f>
        <v>0</v>
      </c>
      <c r="Q414" s="72"/>
    </row>
    <row r="415" spans="1:17" x14ac:dyDescent="0.25">
      <c r="A415" s="36">
        <f t="shared" si="175"/>
        <v>43591</v>
      </c>
      <c r="B415" s="37" t="s">
        <v>28</v>
      </c>
      <c r="C415" s="38"/>
      <c r="D415" s="31"/>
      <c r="E415" s="31"/>
      <c r="F415" s="32">
        <f t="shared" si="174"/>
        <v>0</v>
      </c>
      <c r="G415" s="32">
        <f t="shared" si="171"/>
        <v>0</v>
      </c>
      <c r="H415" s="32"/>
      <c r="I415" s="32"/>
      <c r="J415" s="32"/>
      <c r="K415" s="33"/>
      <c r="M415" s="47"/>
      <c r="N415" s="48"/>
      <c r="O415" s="34">
        <f t="shared" si="176"/>
        <v>0</v>
      </c>
      <c r="P415" s="35">
        <f t="shared" si="177"/>
        <v>0</v>
      </c>
      <c r="Q415" s="72"/>
    </row>
    <row r="416" spans="1:17" ht="16.8" thickBot="1" x14ac:dyDescent="0.3">
      <c r="A416" s="39"/>
      <c r="B416" s="40" t="s">
        <v>29</v>
      </c>
      <c r="C416" s="41">
        <f>SUM(C409:C415)</f>
        <v>1.4583333333333335</v>
      </c>
      <c r="D416" s="42"/>
      <c r="E416" s="42"/>
      <c r="F416" s="43">
        <f>SUM(F409:F415)</f>
        <v>35</v>
      </c>
      <c r="G416" s="43">
        <f>SUM(G409:G415)</f>
        <v>0</v>
      </c>
      <c r="H416" s="43">
        <f>IF(G416&lt;0,G416,0)</f>
        <v>0</v>
      </c>
      <c r="I416" s="43">
        <f>IF(F416&gt;$B$3,IF(G416&lt;=8,G416,8),0)</f>
        <v>0</v>
      </c>
      <c r="J416" s="43">
        <f>IF(G416&gt;8,G416-8,0)</f>
        <v>0</v>
      </c>
      <c r="K416" s="44"/>
      <c r="L416" s="45"/>
      <c r="M416" s="46"/>
      <c r="N416" s="46"/>
      <c r="O416" s="34"/>
      <c r="P416" s="35"/>
      <c r="Q416" s="72"/>
    </row>
    <row r="417" spans="1:17" x14ac:dyDescent="0.25">
      <c r="A417" s="19" t="s">
        <v>30</v>
      </c>
      <c r="B417" s="20"/>
      <c r="C417" s="21"/>
      <c r="D417" s="22"/>
      <c r="E417" s="22"/>
      <c r="F417" s="22"/>
      <c r="G417" s="22"/>
      <c r="K417" s="23"/>
      <c r="M417" s="24"/>
      <c r="N417" s="25"/>
      <c r="O417" s="34">
        <f t="shared" ref="O417:O424" si="178">IF(M417="",0,ROUND((N417-M417)*24-1,2))</f>
        <v>0</v>
      </c>
      <c r="P417" s="35">
        <f t="shared" ref="P417:P424" si="179">IF(M417="",0,ROUND(O417-C417*24,2))</f>
        <v>0</v>
      </c>
      <c r="Q417" s="72"/>
    </row>
    <row r="418" spans="1:17" x14ac:dyDescent="0.25">
      <c r="A418" s="28">
        <f>A415+1</f>
        <v>43592</v>
      </c>
      <c r="B418" s="29" t="s">
        <v>22</v>
      </c>
      <c r="C418" s="30">
        <v>0.29166666666666669</v>
      </c>
      <c r="D418" s="31">
        <v>0.375</v>
      </c>
      <c r="E418" s="31">
        <v>0.70833333333333337</v>
      </c>
      <c r="F418" s="32">
        <f>IF(D418="",0,ROUND((E418-D418)*24-1,2))</f>
        <v>7</v>
      </c>
      <c r="G418" s="32">
        <f t="shared" ref="G418:G424" si="180">IF(D418="",0,ROUND(F418-C418*24,2))</f>
        <v>0</v>
      </c>
      <c r="K418" s="33" t="s">
        <v>78</v>
      </c>
      <c r="M418" s="24"/>
      <c r="N418" s="48"/>
      <c r="O418" s="34">
        <f t="shared" si="178"/>
        <v>0</v>
      </c>
      <c r="P418" s="35">
        <f t="shared" si="179"/>
        <v>0</v>
      </c>
      <c r="Q418" s="72"/>
    </row>
    <row r="419" spans="1:17" x14ac:dyDescent="0.25">
      <c r="A419" s="28">
        <f>+A418+1</f>
        <v>43593</v>
      </c>
      <c r="B419" s="29" t="s">
        <v>23</v>
      </c>
      <c r="C419" s="30">
        <v>0.29166666666666669</v>
      </c>
      <c r="D419" s="31">
        <v>0.375</v>
      </c>
      <c r="E419" s="31">
        <v>0.70833333333333337</v>
      </c>
      <c r="F419" s="32">
        <f t="shared" ref="F419:F424" si="181">IF(D419="",0,ROUND((E419-D419)*24-1,2))</f>
        <v>7</v>
      </c>
      <c r="G419" s="32">
        <f t="shared" si="180"/>
        <v>0</v>
      </c>
      <c r="K419" s="33" t="s">
        <v>57</v>
      </c>
      <c r="M419" s="24"/>
      <c r="N419" s="48"/>
      <c r="O419" s="34">
        <f t="shared" ref="O419:O422" si="182">IF(M419="",0,ROUND((N419-M419)*24-1,2))</f>
        <v>0</v>
      </c>
      <c r="P419" s="35">
        <f t="shared" si="179"/>
        <v>0</v>
      </c>
      <c r="Q419" s="72"/>
    </row>
    <row r="420" spans="1:17" x14ac:dyDescent="0.25">
      <c r="A420" s="36">
        <f>+A419+1</f>
        <v>43594</v>
      </c>
      <c r="B420" s="29" t="s">
        <v>24</v>
      </c>
      <c r="C420" s="30">
        <v>0.29166666666666669</v>
      </c>
      <c r="D420" s="31">
        <v>0.375</v>
      </c>
      <c r="E420" s="31">
        <v>0.70833333333333337</v>
      </c>
      <c r="F420" s="32">
        <f t="shared" si="181"/>
        <v>7</v>
      </c>
      <c r="G420" s="32">
        <f t="shared" si="180"/>
        <v>0</v>
      </c>
      <c r="K420" s="33" t="s">
        <v>57</v>
      </c>
      <c r="M420" s="24"/>
      <c r="N420" s="48"/>
      <c r="O420" s="34">
        <f t="shared" si="182"/>
        <v>0</v>
      </c>
      <c r="P420" s="35">
        <f t="shared" si="179"/>
        <v>0</v>
      </c>
      <c r="Q420" s="72"/>
    </row>
    <row r="421" spans="1:17" x14ac:dyDescent="0.25">
      <c r="A421" s="36">
        <f t="shared" ref="A421:A424" si="183">+A420+1</f>
        <v>43595</v>
      </c>
      <c r="B421" s="29" t="s">
        <v>25</v>
      </c>
      <c r="C421" s="30">
        <v>0.29166666666666669</v>
      </c>
      <c r="D421" s="31">
        <v>0.375</v>
      </c>
      <c r="E421" s="31">
        <v>0.70833333333333337</v>
      </c>
      <c r="F421" s="32">
        <f t="shared" si="181"/>
        <v>7</v>
      </c>
      <c r="G421" s="32">
        <f t="shared" si="180"/>
        <v>0</v>
      </c>
      <c r="K421" s="33" t="s">
        <v>57</v>
      </c>
      <c r="M421" s="24"/>
      <c r="N421" s="48"/>
      <c r="O421" s="34">
        <f t="shared" si="182"/>
        <v>0</v>
      </c>
      <c r="P421" s="35">
        <f t="shared" si="179"/>
        <v>0</v>
      </c>
      <c r="Q421" s="72"/>
    </row>
    <row r="422" spans="1:17" x14ac:dyDescent="0.25">
      <c r="A422" s="36">
        <f t="shared" si="183"/>
        <v>43596</v>
      </c>
      <c r="B422" s="29" t="s">
        <v>26</v>
      </c>
      <c r="C422" s="30">
        <v>0.29166666666666669</v>
      </c>
      <c r="D422" s="31">
        <v>0.375</v>
      </c>
      <c r="E422" s="31">
        <v>0.70833333333333337</v>
      </c>
      <c r="F422" s="32">
        <f t="shared" si="181"/>
        <v>7</v>
      </c>
      <c r="G422" s="32">
        <f t="shared" si="180"/>
        <v>0</v>
      </c>
      <c r="K422" s="33" t="s">
        <v>57</v>
      </c>
      <c r="M422" s="24"/>
      <c r="N422" s="48"/>
      <c r="O422" s="34">
        <f t="shared" si="182"/>
        <v>0</v>
      </c>
      <c r="P422" s="35">
        <f t="shared" si="179"/>
        <v>0</v>
      </c>
      <c r="Q422" s="72"/>
    </row>
    <row r="423" spans="1:17" x14ac:dyDescent="0.25">
      <c r="A423" s="36">
        <f t="shared" si="183"/>
        <v>43597</v>
      </c>
      <c r="B423" s="29" t="s">
        <v>27</v>
      </c>
      <c r="C423" s="30"/>
      <c r="D423" s="31"/>
      <c r="E423" s="31"/>
      <c r="F423" s="32">
        <f t="shared" si="181"/>
        <v>0</v>
      </c>
      <c r="G423" s="32">
        <f t="shared" si="180"/>
        <v>0</v>
      </c>
      <c r="H423" s="45"/>
      <c r="I423" s="45"/>
      <c r="J423" s="45"/>
      <c r="K423" s="33"/>
      <c r="L423" s="45"/>
      <c r="M423" s="47"/>
      <c r="N423" s="48"/>
      <c r="O423" s="34">
        <f t="shared" si="178"/>
        <v>0</v>
      </c>
      <c r="P423" s="35">
        <f t="shared" si="179"/>
        <v>0</v>
      </c>
      <c r="Q423" s="72"/>
    </row>
    <row r="424" spans="1:17" x14ac:dyDescent="0.25">
      <c r="A424" s="36">
        <f t="shared" si="183"/>
        <v>43598</v>
      </c>
      <c r="B424" s="37" t="s">
        <v>28</v>
      </c>
      <c r="C424" s="38"/>
      <c r="D424" s="31"/>
      <c r="E424" s="31"/>
      <c r="F424" s="32">
        <f t="shared" si="181"/>
        <v>0</v>
      </c>
      <c r="G424" s="32">
        <f t="shared" si="180"/>
        <v>0</v>
      </c>
      <c r="H424" s="32"/>
      <c r="I424" s="32"/>
      <c r="J424" s="32"/>
      <c r="K424" s="33"/>
      <c r="M424" s="47"/>
      <c r="N424" s="48"/>
      <c r="O424" s="34">
        <f t="shared" si="178"/>
        <v>0</v>
      </c>
      <c r="P424" s="35">
        <f t="shared" si="179"/>
        <v>0</v>
      </c>
      <c r="Q424" s="72"/>
    </row>
    <row r="425" spans="1:17" ht="16.8" thickBot="1" x14ac:dyDescent="0.3">
      <c r="A425" s="39"/>
      <c r="B425" s="40" t="s">
        <v>29</v>
      </c>
      <c r="C425" s="41">
        <f>SUM(C418:C424)</f>
        <v>1.4583333333333335</v>
      </c>
      <c r="D425" s="42"/>
      <c r="E425" s="42"/>
      <c r="F425" s="43">
        <f>SUM(F418:F424)</f>
        <v>35</v>
      </c>
      <c r="G425" s="43">
        <f>SUM(G418:G424)</f>
        <v>0</v>
      </c>
      <c r="H425" s="43">
        <f>IF(G425&lt;0,G425,0)</f>
        <v>0</v>
      </c>
      <c r="I425" s="43">
        <f>IF(F425&gt;$B$3,IF(G425&lt;=8,G425,8),0)</f>
        <v>0</v>
      </c>
      <c r="J425" s="43">
        <f>IF(G425&gt;8,G425-8,0)</f>
        <v>0</v>
      </c>
      <c r="K425" s="44"/>
      <c r="M425" s="46"/>
      <c r="N425" s="46"/>
      <c r="O425" s="34"/>
      <c r="P425" s="35"/>
      <c r="Q425" s="72"/>
    </row>
    <row r="426" spans="1:17" x14ac:dyDescent="0.25">
      <c r="A426" s="19" t="s">
        <v>31</v>
      </c>
      <c r="B426" s="20"/>
      <c r="C426" s="21"/>
      <c r="D426" s="22"/>
      <c r="E426" s="22"/>
      <c r="F426" s="22"/>
      <c r="G426" s="22"/>
      <c r="K426" s="23"/>
      <c r="M426" s="24"/>
      <c r="N426" s="25"/>
      <c r="O426" s="34">
        <f t="shared" ref="O426:O433" si="184">IF(M426="",0,ROUND((N426-M426)*24-1,2))</f>
        <v>0</v>
      </c>
      <c r="P426" s="35">
        <f t="shared" ref="P426:P433" si="185">IF(M426="",0,ROUND(O426-C426*24,2))</f>
        <v>0</v>
      </c>
      <c r="Q426" s="72"/>
    </row>
    <row r="427" spans="1:17" x14ac:dyDescent="0.25">
      <c r="A427" s="28">
        <f>A424+1</f>
        <v>43599</v>
      </c>
      <c r="B427" s="29" t="s">
        <v>22</v>
      </c>
      <c r="C427" s="30">
        <v>0.29166666666666669</v>
      </c>
      <c r="D427" s="31">
        <v>0.375</v>
      </c>
      <c r="E427" s="31">
        <v>0.70833333333333337</v>
      </c>
      <c r="F427" s="32">
        <f>IF(D427="",0,ROUND((E427-D427)*24-1,2))</f>
        <v>7</v>
      </c>
      <c r="G427" s="32">
        <f t="shared" ref="G427:G433" si="186">IF(D427="",0,ROUND(F427-C427*24,2))</f>
        <v>0</v>
      </c>
      <c r="K427" s="33" t="s">
        <v>57</v>
      </c>
      <c r="M427" s="24"/>
      <c r="N427" s="48"/>
      <c r="O427" s="34">
        <f t="shared" si="184"/>
        <v>0</v>
      </c>
      <c r="P427" s="35">
        <f t="shared" si="185"/>
        <v>0</v>
      </c>
      <c r="Q427" s="72"/>
    </row>
    <row r="428" spans="1:17" x14ac:dyDescent="0.25">
      <c r="A428" s="28">
        <f>+A427+1</f>
        <v>43600</v>
      </c>
      <c r="B428" s="29" t="s">
        <v>23</v>
      </c>
      <c r="C428" s="30">
        <v>0.29166666666666669</v>
      </c>
      <c r="D428" s="31">
        <v>0.375</v>
      </c>
      <c r="E428" s="31">
        <v>0.70833333333333337</v>
      </c>
      <c r="F428" s="32">
        <f t="shared" ref="F428:F433" si="187">IF(D428="",0,ROUND((E428-D428)*24-1,2))</f>
        <v>7</v>
      </c>
      <c r="G428" s="32">
        <f t="shared" si="186"/>
        <v>0</v>
      </c>
      <c r="K428" s="33" t="s">
        <v>57</v>
      </c>
      <c r="M428" s="24"/>
      <c r="N428" s="48"/>
      <c r="O428" s="34">
        <f t="shared" si="184"/>
        <v>0</v>
      </c>
      <c r="P428" s="35">
        <f t="shared" si="185"/>
        <v>0</v>
      </c>
      <c r="Q428" s="72"/>
    </row>
    <row r="429" spans="1:17" x14ac:dyDescent="0.25">
      <c r="A429" s="36">
        <f>+A428+1</f>
        <v>43601</v>
      </c>
      <c r="B429" s="29" t="s">
        <v>24</v>
      </c>
      <c r="C429" s="30">
        <v>0.29166666666666669</v>
      </c>
      <c r="D429" s="31">
        <v>0.375</v>
      </c>
      <c r="E429" s="31">
        <v>0.70833333333333337</v>
      </c>
      <c r="F429" s="32">
        <f t="shared" si="187"/>
        <v>7</v>
      </c>
      <c r="G429" s="32">
        <f t="shared" si="186"/>
        <v>0</v>
      </c>
      <c r="K429" s="33" t="s">
        <v>57</v>
      </c>
      <c r="M429" s="24"/>
      <c r="N429" s="48"/>
      <c r="O429" s="34">
        <f t="shared" si="184"/>
        <v>0</v>
      </c>
      <c r="P429" s="35">
        <f t="shared" si="185"/>
        <v>0</v>
      </c>
      <c r="Q429" s="72"/>
    </row>
    <row r="430" spans="1:17" x14ac:dyDescent="0.25">
      <c r="A430" s="36">
        <f t="shared" ref="A430:A433" si="188">+A429+1</f>
        <v>43602</v>
      </c>
      <c r="B430" s="29" t="s">
        <v>25</v>
      </c>
      <c r="C430" s="30">
        <v>0.29166666666666669</v>
      </c>
      <c r="D430" s="31">
        <v>0.375</v>
      </c>
      <c r="E430" s="31">
        <v>0.70833333333333337</v>
      </c>
      <c r="F430" s="32">
        <f t="shared" si="187"/>
        <v>7</v>
      </c>
      <c r="G430" s="32">
        <f t="shared" si="186"/>
        <v>0</v>
      </c>
      <c r="H430" s="45"/>
      <c r="I430" s="45"/>
      <c r="J430" s="45"/>
      <c r="K430" s="33" t="s">
        <v>78</v>
      </c>
      <c r="L430" s="45"/>
      <c r="M430" s="24"/>
      <c r="N430" s="48"/>
      <c r="O430" s="34">
        <f t="shared" si="184"/>
        <v>0</v>
      </c>
      <c r="P430" s="35">
        <f t="shared" si="185"/>
        <v>0</v>
      </c>
      <c r="Q430" s="72"/>
    </row>
    <row r="431" spans="1:17" x14ac:dyDescent="0.25">
      <c r="A431" s="36">
        <f t="shared" si="188"/>
        <v>43603</v>
      </c>
      <c r="B431" s="29" t="s">
        <v>26</v>
      </c>
      <c r="C431" s="30">
        <v>0.29166666666666669</v>
      </c>
      <c r="D431" s="31">
        <v>0.375</v>
      </c>
      <c r="E431" s="31">
        <v>0.70833333333333337</v>
      </c>
      <c r="F431" s="32">
        <f t="shared" si="187"/>
        <v>7</v>
      </c>
      <c r="G431" s="32">
        <f t="shared" si="186"/>
        <v>0</v>
      </c>
      <c r="K431" s="33" t="s">
        <v>57</v>
      </c>
      <c r="M431" s="24"/>
      <c r="N431" s="48"/>
      <c r="O431" s="34">
        <f t="shared" si="184"/>
        <v>0</v>
      </c>
      <c r="P431" s="35">
        <f t="shared" si="185"/>
        <v>0</v>
      </c>
      <c r="Q431" s="72"/>
    </row>
    <row r="432" spans="1:17" x14ac:dyDescent="0.25">
      <c r="A432" s="36">
        <f t="shared" si="188"/>
        <v>43604</v>
      </c>
      <c r="B432" s="29" t="s">
        <v>27</v>
      </c>
      <c r="C432" s="30"/>
      <c r="D432" s="31"/>
      <c r="E432" s="31"/>
      <c r="F432" s="32">
        <f t="shared" si="187"/>
        <v>0</v>
      </c>
      <c r="G432" s="32">
        <f t="shared" si="186"/>
        <v>0</v>
      </c>
      <c r="K432" s="68"/>
      <c r="M432" s="47"/>
      <c r="N432" s="48"/>
      <c r="O432" s="34">
        <f t="shared" si="184"/>
        <v>0</v>
      </c>
      <c r="P432" s="35">
        <f t="shared" si="185"/>
        <v>0</v>
      </c>
      <c r="Q432" s="72"/>
    </row>
    <row r="433" spans="1:19" x14ac:dyDescent="0.25">
      <c r="A433" s="36">
        <f t="shared" si="188"/>
        <v>43605</v>
      </c>
      <c r="B433" s="37" t="s">
        <v>28</v>
      </c>
      <c r="C433" s="38"/>
      <c r="D433" s="31"/>
      <c r="E433" s="31"/>
      <c r="F433" s="32">
        <f t="shared" si="187"/>
        <v>0</v>
      </c>
      <c r="G433" s="32">
        <f t="shared" si="186"/>
        <v>0</v>
      </c>
      <c r="H433" s="32"/>
      <c r="I433" s="32"/>
      <c r="J433" s="32"/>
      <c r="K433" s="33"/>
      <c r="M433" s="47"/>
      <c r="N433" s="48"/>
      <c r="O433" s="34">
        <f t="shared" si="184"/>
        <v>0</v>
      </c>
      <c r="P433" s="35">
        <f t="shared" si="185"/>
        <v>0</v>
      </c>
      <c r="Q433" s="72"/>
    </row>
    <row r="434" spans="1:19" ht="16.8" thickBot="1" x14ac:dyDescent="0.3">
      <c r="A434" s="39"/>
      <c r="B434" s="40" t="s">
        <v>29</v>
      </c>
      <c r="C434" s="41">
        <f>SUM(C427:C433)</f>
        <v>1.4583333333333335</v>
      </c>
      <c r="D434" s="42"/>
      <c r="E434" s="42"/>
      <c r="F434" s="43">
        <f>SUM(F427:F433)</f>
        <v>35</v>
      </c>
      <c r="G434" s="43">
        <f>SUM(G427:G433)</f>
        <v>0</v>
      </c>
      <c r="H434" s="43">
        <f>IF(G434&lt;0,G434,0)</f>
        <v>0</v>
      </c>
      <c r="I434" s="43">
        <f>IF(F434&gt;$B$3,IF(G434&lt;=8,G434,8),0)</f>
        <v>0</v>
      </c>
      <c r="J434" s="43">
        <f>IF(G434&gt;8,G434-8,0)</f>
        <v>0</v>
      </c>
      <c r="K434" s="44"/>
      <c r="M434" s="46"/>
      <c r="N434" s="46"/>
      <c r="O434" s="34"/>
      <c r="P434" s="35"/>
      <c r="Q434" s="72"/>
    </row>
    <row r="435" spans="1:19" x14ac:dyDescent="0.25">
      <c r="A435" s="19" t="s">
        <v>32</v>
      </c>
      <c r="B435" s="20"/>
      <c r="C435" s="21"/>
      <c r="D435" s="22"/>
      <c r="E435" s="22"/>
      <c r="F435" s="22"/>
      <c r="G435" s="22"/>
      <c r="K435" s="23"/>
      <c r="M435" s="24"/>
      <c r="N435" s="25"/>
      <c r="O435" s="34">
        <f t="shared" ref="O435:O451" si="189">IF(M435="",0,ROUND((N435-M435)*24-1,2))</f>
        <v>0</v>
      </c>
      <c r="P435" s="35">
        <f t="shared" ref="P435:P451" si="190">IF(M435="",0,ROUND(O435-C435*24,2))</f>
        <v>0</v>
      </c>
      <c r="Q435" s="72"/>
    </row>
    <row r="436" spans="1:19" x14ac:dyDescent="0.25">
      <c r="A436" s="28">
        <f>A433+1</f>
        <v>43606</v>
      </c>
      <c r="B436" s="29" t="s">
        <v>22</v>
      </c>
      <c r="C436" s="30">
        <v>0.29166666666666669</v>
      </c>
      <c r="D436" s="31">
        <v>0.375</v>
      </c>
      <c r="E436" s="31">
        <v>0.70833333333333337</v>
      </c>
      <c r="F436" s="32">
        <f>IF(D436="",0,ROUND((E436-D436)*24-1,2))</f>
        <v>7</v>
      </c>
      <c r="G436" s="32">
        <f t="shared" ref="G436:G442" si="191">IF(D436="",0,ROUND(F436-C436*24,2))</f>
        <v>0</v>
      </c>
      <c r="K436" s="33" t="s">
        <v>57</v>
      </c>
      <c r="M436" s="24"/>
      <c r="N436" s="48"/>
      <c r="O436" s="34">
        <f t="shared" si="189"/>
        <v>0</v>
      </c>
      <c r="P436" s="35">
        <f t="shared" si="190"/>
        <v>0</v>
      </c>
      <c r="Q436" s="72"/>
    </row>
    <row r="437" spans="1:19" x14ac:dyDescent="0.25">
      <c r="A437" s="28">
        <f>+A436+1</f>
        <v>43607</v>
      </c>
      <c r="B437" s="29" t="s">
        <v>23</v>
      </c>
      <c r="C437" s="30">
        <v>0.29166666666666669</v>
      </c>
      <c r="D437" s="31">
        <v>0.375</v>
      </c>
      <c r="E437" s="31">
        <v>0.75</v>
      </c>
      <c r="F437" s="32">
        <f t="shared" ref="F437:F442" si="192">IF(D437="",0,ROUND((E437-D437)*24-1,2))</f>
        <v>8</v>
      </c>
      <c r="G437" s="32">
        <f t="shared" si="191"/>
        <v>1</v>
      </c>
      <c r="H437" s="45"/>
      <c r="I437" s="45"/>
      <c r="J437" s="45"/>
      <c r="K437" s="33" t="s">
        <v>84</v>
      </c>
      <c r="L437" s="45"/>
      <c r="M437" s="24">
        <v>0.54166666666666663</v>
      </c>
      <c r="N437" s="48">
        <v>0.75</v>
      </c>
      <c r="O437" s="34">
        <f t="shared" si="189"/>
        <v>4</v>
      </c>
      <c r="P437" s="35">
        <v>1</v>
      </c>
      <c r="Q437" s="72" t="s">
        <v>85</v>
      </c>
    </row>
    <row r="438" spans="1:19" x14ac:dyDescent="0.25">
      <c r="A438" s="36">
        <f>+A437+1</f>
        <v>43608</v>
      </c>
      <c r="B438" s="29" t="s">
        <v>24</v>
      </c>
      <c r="C438" s="30">
        <v>0.29166666666666669</v>
      </c>
      <c r="D438" s="31">
        <v>0.375</v>
      </c>
      <c r="E438" s="31">
        <v>0.8125</v>
      </c>
      <c r="F438" s="32">
        <f t="shared" si="192"/>
        <v>9.5</v>
      </c>
      <c r="G438" s="32">
        <f t="shared" si="191"/>
        <v>2.5</v>
      </c>
      <c r="K438" s="33"/>
      <c r="M438" s="24">
        <v>0.375</v>
      </c>
      <c r="N438" s="48">
        <v>0.8125</v>
      </c>
      <c r="O438" s="34">
        <f t="shared" si="189"/>
        <v>9.5</v>
      </c>
      <c r="P438" s="35">
        <f t="shared" si="190"/>
        <v>2.5</v>
      </c>
      <c r="Q438" s="72" t="s">
        <v>86</v>
      </c>
      <c r="S438" s="5" t="s">
        <v>92</v>
      </c>
    </row>
    <row r="439" spans="1:19" x14ac:dyDescent="0.25">
      <c r="A439" s="36">
        <f t="shared" ref="A439:A442" si="193">+A438+1</f>
        <v>43609</v>
      </c>
      <c r="B439" s="29" t="s">
        <v>25</v>
      </c>
      <c r="C439" s="30">
        <v>0.29166666666666669</v>
      </c>
      <c r="D439" s="31">
        <v>0.375</v>
      </c>
      <c r="E439" s="31">
        <v>0.75</v>
      </c>
      <c r="F439" s="32">
        <f t="shared" si="192"/>
        <v>8</v>
      </c>
      <c r="G439" s="32">
        <f t="shared" si="191"/>
        <v>1</v>
      </c>
      <c r="K439" s="33"/>
      <c r="M439" s="24">
        <v>0.375</v>
      </c>
      <c r="N439" s="48">
        <v>0.75</v>
      </c>
      <c r="O439" s="34">
        <f t="shared" si="189"/>
        <v>8</v>
      </c>
      <c r="P439" s="35">
        <f t="shared" si="190"/>
        <v>1</v>
      </c>
      <c r="Q439" s="72" t="s">
        <v>43</v>
      </c>
    </row>
    <row r="440" spans="1:19" x14ac:dyDescent="0.25">
      <c r="A440" s="36">
        <f t="shared" si="193"/>
        <v>43610</v>
      </c>
      <c r="B440" s="29" t="s">
        <v>26</v>
      </c>
      <c r="C440" s="30">
        <v>0.29166666666666669</v>
      </c>
      <c r="D440" s="31">
        <v>0.375</v>
      </c>
      <c r="E440" s="31">
        <v>0.75</v>
      </c>
      <c r="F440" s="32">
        <f t="shared" si="192"/>
        <v>8</v>
      </c>
      <c r="G440" s="32">
        <f t="shared" si="191"/>
        <v>1</v>
      </c>
      <c r="K440" s="33"/>
      <c r="M440" s="24">
        <v>0.375</v>
      </c>
      <c r="N440" s="48">
        <v>0.72916666666666663</v>
      </c>
      <c r="O440" s="34">
        <f>IF(M440="",0,ROUND((N440-M440)*24-1,2))</f>
        <v>7.5</v>
      </c>
      <c r="P440" s="35">
        <f t="shared" si="190"/>
        <v>0.5</v>
      </c>
      <c r="Q440" s="72" t="s">
        <v>43</v>
      </c>
    </row>
    <row r="441" spans="1:19" x14ac:dyDescent="0.25">
      <c r="A441" s="36">
        <f t="shared" si="193"/>
        <v>43611</v>
      </c>
      <c r="B441" s="29" t="s">
        <v>27</v>
      </c>
      <c r="C441" s="30"/>
      <c r="D441" s="31"/>
      <c r="E441" s="31"/>
      <c r="F441" s="32">
        <f t="shared" si="192"/>
        <v>0</v>
      </c>
      <c r="G441" s="32">
        <f t="shared" si="191"/>
        <v>0</v>
      </c>
      <c r="K441" s="33"/>
      <c r="M441" s="24"/>
      <c r="N441" s="48"/>
      <c r="O441" s="34">
        <f t="shared" si="189"/>
        <v>0</v>
      </c>
      <c r="P441" s="35">
        <f t="shared" si="190"/>
        <v>0</v>
      </c>
      <c r="Q441" s="72"/>
    </row>
    <row r="442" spans="1:19" x14ac:dyDescent="0.25">
      <c r="A442" s="36">
        <f t="shared" si="193"/>
        <v>43612</v>
      </c>
      <c r="B442" s="37" t="s">
        <v>28</v>
      </c>
      <c r="C442" s="38"/>
      <c r="D442" s="31"/>
      <c r="E442" s="31"/>
      <c r="F442" s="32">
        <f t="shared" si="192"/>
        <v>0</v>
      </c>
      <c r="G442" s="32">
        <f t="shared" si="191"/>
        <v>0</v>
      </c>
      <c r="H442" s="32"/>
      <c r="I442" s="32"/>
      <c r="J442" s="32"/>
      <c r="K442" s="33"/>
      <c r="M442" s="24"/>
      <c r="N442" s="25"/>
      <c r="O442" s="34">
        <f t="shared" si="189"/>
        <v>0</v>
      </c>
      <c r="P442" s="35">
        <f t="shared" si="190"/>
        <v>0</v>
      </c>
      <c r="Q442" s="72"/>
    </row>
    <row r="443" spans="1:19" ht="16.8" thickBot="1" x14ac:dyDescent="0.3">
      <c r="A443" s="39"/>
      <c r="B443" s="40" t="s">
        <v>29</v>
      </c>
      <c r="C443" s="41">
        <f>SUM(C436:C442)</f>
        <v>1.4583333333333335</v>
      </c>
      <c r="D443" s="42"/>
      <c r="E443" s="42"/>
      <c r="F443" s="43">
        <f>SUM(F436:F442)</f>
        <v>40.5</v>
      </c>
      <c r="G443" s="43">
        <f>SUM(G436:G442)</f>
        <v>5.5</v>
      </c>
      <c r="H443" s="43">
        <f>IF(G443&lt;0,G443,0)</f>
        <v>0</v>
      </c>
      <c r="I443" s="43">
        <f>IF(F443&gt;$B$3,IF(G443&lt;=8,G443,8),0)</f>
        <v>5.5</v>
      </c>
      <c r="J443" s="43">
        <f>IF(G443&gt;8,G443-8,0)</f>
        <v>0</v>
      </c>
      <c r="K443" s="44"/>
      <c r="M443" s="24"/>
      <c r="N443" s="25"/>
      <c r="O443" s="34">
        <f t="shared" si="189"/>
        <v>0</v>
      </c>
      <c r="P443" s="35">
        <f t="shared" si="190"/>
        <v>0</v>
      </c>
      <c r="Q443" s="72"/>
    </row>
    <row r="444" spans="1:19" x14ac:dyDescent="0.25">
      <c r="A444" s="19" t="s">
        <v>33</v>
      </c>
      <c r="B444" s="20"/>
      <c r="C444" s="21"/>
      <c r="D444" s="22"/>
      <c r="E444" s="22"/>
      <c r="F444" s="22"/>
      <c r="G444" s="22"/>
      <c r="H444" s="45"/>
      <c r="I444" s="45"/>
      <c r="J444" s="45"/>
      <c r="K444" s="23"/>
      <c r="L444" s="45"/>
      <c r="M444" s="24"/>
      <c r="N444" s="25"/>
      <c r="O444" s="34">
        <f t="shared" si="189"/>
        <v>0</v>
      </c>
      <c r="P444" s="35">
        <f t="shared" si="190"/>
        <v>0</v>
      </c>
      <c r="Q444" s="72"/>
    </row>
    <row r="445" spans="1:19" x14ac:dyDescent="0.25">
      <c r="A445" s="28"/>
      <c r="B445" s="29" t="s">
        <v>22</v>
      </c>
      <c r="C445" s="30"/>
      <c r="D445" s="31"/>
      <c r="E445" s="31"/>
      <c r="F445" s="32">
        <f>IF(D445="",0,ROUND((E445-D445)*24-1,2))</f>
        <v>0</v>
      </c>
      <c r="G445" s="32">
        <f t="shared" ref="G445:G451" si="194">IF(D445="",0,ROUND(F445-C445*24,2))</f>
        <v>0</v>
      </c>
      <c r="K445" s="33"/>
      <c r="M445" s="24"/>
      <c r="N445" s="48"/>
      <c r="O445" s="34">
        <f t="shared" si="189"/>
        <v>0</v>
      </c>
      <c r="P445" s="35">
        <f t="shared" si="190"/>
        <v>0</v>
      </c>
      <c r="Q445" s="72"/>
    </row>
    <row r="446" spans="1:19" x14ac:dyDescent="0.25">
      <c r="A446" s="28"/>
      <c r="B446" s="29" t="s">
        <v>23</v>
      </c>
      <c r="C446" s="30"/>
      <c r="D446" s="31"/>
      <c r="E446" s="31"/>
      <c r="F446" s="32">
        <f t="shared" ref="F446:F451" si="195">IF(D446="",0,ROUND((E446-D446)*24-1,2))</f>
        <v>0</v>
      </c>
      <c r="G446" s="32">
        <f t="shared" si="194"/>
        <v>0</v>
      </c>
      <c r="K446" s="33"/>
      <c r="M446" s="24"/>
      <c r="N446" s="48"/>
      <c r="O446" s="34">
        <f t="shared" si="189"/>
        <v>0</v>
      </c>
      <c r="P446" s="35">
        <f t="shared" si="190"/>
        <v>0</v>
      </c>
      <c r="Q446" s="72"/>
    </row>
    <row r="447" spans="1:19" x14ac:dyDescent="0.25">
      <c r="A447" s="36"/>
      <c r="B447" s="29" t="s">
        <v>24</v>
      </c>
      <c r="C447" s="30"/>
      <c r="D447" s="31"/>
      <c r="E447" s="31"/>
      <c r="F447" s="32">
        <f t="shared" si="195"/>
        <v>0</v>
      </c>
      <c r="G447" s="32">
        <f t="shared" si="194"/>
        <v>0</v>
      </c>
      <c r="H447" s="45"/>
      <c r="I447" s="45"/>
      <c r="J447" s="45"/>
      <c r="K447" s="33"/>
      <c r="L447" s="45"/>
      <c r="M447" s="24"/>
      <c r="N447" s="48"/>
      <c r="O447" s="34">
        <f t="shared" si="189"/>
        <v>0</v>
      </c>
      <c r="P447" s="35">
        <f t="shared" si="190"/>
        <v>0</v>
      </c>
      <c r="Q447" s="72"/>
    </row>
    <row r="448" spans="1:19" x14ac:dyDescent="0.25">
      <c r="A448" s="36"/>
      <c r="B448" s="29" t="s">
        <v>25</v>
      </c>
      <c r="C448" s="30"/>
      <c r="D448" s="31"/>
      <c r="E448" s="31"/>
      <c r="F448" s="32">
        <f t="shared" si="195"/>
        <v>0</v>
      </c>
      <c r="G448" s="32">
        <f t="shared" si="194"/>
        <v>0</v>
      </c>
      <c r="K448" s="33"/>
      <c r="M448" s="24"/>
      <c r="N448" s="48"/>
      <c r="O448" s="34">
        <f t="shared" si="189"/>
        <v>0</v>
      </c>
      <c r="P448" s="35">
        <f t="shared" si="190"/>
        <v>0</v>
      </c>
      <c r="Q448" s="72"/>
    </row>
    <row r="449" spans="1:17" x14ac:dyDescent="0.25">
      <c r="A449" s="36"/>
      <c r="B449" s="29" t="s">
        <v>26</v>
      </c>
      <c r="C449" s="30"/>
      <c r="D449" s="31"/>
      <c r="E449" s="31"/>
      <c r="F449" s="32">
        <f t="shared" si="195"/>
        <v>0</v>
      </c>
      <c r="G449" s="32">
        <f t="shared" si="194"/>
        <v>0</v>
      </c>
      <c r="K449" s="33"/>
      <c r="M449" s="24"/>
      <c r="N449" s="48"/>
      <c r="O449" s="34">
        <f t="shared" si="189"/>
        <v>0</v>
      </c>
      <c r="P449" s="35">
        <f t="shared" si="190"/>
        <v>0</v>
      </c>
      <c r="Q449" s="72"/>
    </row>
    <row r="450" spans="1:17" x14ac:dyDescent="0.25">
      <c r="A450" s="36"/>
      <c r="B450" s="29" t="s">
        <v>27</v>
      </c>
      <c r="C450" s="30"/>
      <c r="D450" s="31"/>
      <c r="E450" s="31"/>
      <c r="F450" s="32">
        <f t="shared" si="195"/>
        <v>0</v>
      </c>
      <c r="G450" s="32">
        <f t="shared" si="194"/>
        <v>0</v>
      </c>
      <c r="K450" s="33"/>
      <c r="M450" s="24"/>
      <c r="N450" s="25"/>
      <c r="O450" s="34">
        <f t="shared" si="189"/>
        <v>0</v>
      </c>
      <c r="P450" s="35">
        <f t="shared" si="190"/>
        <v>0</v>
      </c>
      <c r="Q450" s="72"/>
    </row>
    <row r="451" spans="1:17" x14ac:dyDescent="0.25">
      <c r="A451" s="36"/>
      <c r="B451" s="37" t="s">
        <v>28</v>
      </c>
      <c r="C451" s="38"/>
      <c r="D451" s="31"/>
      <c r="E451" s="31"/>
      <c r="F451" s="32">
        <f t="shared" si="195"/>
        <v>0</v>
      </c>
      <c r="G451" s="32">
        <f t="shared" si="194"/>
        <v>0</v>
      </c>
      <c r="H451" s="32"/>
      <c r="I451" s="32"/>
      <c r="J451" s="32"/>
      <c r="K451" s="33"/>
      <c r="M451" s="24"/>
      <c r="N451" s="25"/>
      <c r="O451" s="34">
        <f t="shared" si="189"/>
        <v>0</v>
      </c>
      <c r="P451" s="35">
        <f t="shared" si="190"/>
        <v>0</v>
      </c>
      <c r="Q451" s="72"/>
    </row>
    <row r="452" spans="1:17" ht="16.8" thickBot="1" x14ac:dyDescent="0.3">
      <c r="A452" s="39"/>
      <c r="B452" s="40" t="s">
        <v>29</v>
      </c>
      <c r="C452" s="41">
        <f>SUM(C445:C451)</f>
        <v>0</v>
      </c>
      <c r="D452" s="42"/>
      <c r="E452" s="42"/>
      <c r="F452" s="43">
        <f>SUM(F445:F451)</f>
        <v>0</v>
      </c>
      <c r="G452" s="43">
        <f>SUM(G445:G451)</f>
        <v>0</v>
      </c>
      <c r="H452" s="43">
        <f>IF(G452&lt;0,G452,0)</f>
        <v>0</v>
      </c>
      <c r="I452" s="43">
        <f>IF(F452&gt;$B$3,IF(G452&lt;=8,G452,8),0)</f>
        <v>0</v>
      </c>
      <c r="J452" s="43">
        <f>IF(G452&gt;8,G452-8,0)</f>
        <v>0</v>
      </c>
      <c r="K452" s="44"/>
      <c r="M452" s="24"/>
      <c r="N452" s="25"/>
      <c r="O452" s="26"/>
      <c r="P452" s="49" t="str">
        <f t="shared" ref="P452" si="196">IF(K452="RTT",-"7:0:0",IF(O452="","",O452-TIMEVALUE("7:00")+10^-10))</f>
        <v/>
      </c>
      <c r="Q452" s="72"/>
    </row>
    <row r="453" spans="1:17" ht="16.8" thickBot="1" x14ac:dyDescent="0.3">
      <c r="F453" s="50"/>
      <c r="G453" s="50"/>
      <c r="K453" s="51"/>
      <c r="M453" s="24"/>
      <c r="N453" s="25"/>
      <c r="O453" s="26"/>
      <c r="P453" s="49"/>
      <c r="Q453" s="72"/>
    </row>
    <row r="454" spans="1:17" x14ac:dyDescent="0.25">
      <c r="A454" s="19" t="s">
        <v>34</v>
      </c>
      <c r="B454" s="20"/>
      <c r="C454" s="21"/>
      <c r="D454" s="22"/>
      <c r="E454" s="22"/>
      <c r="F454" s="52"/>
      <c r="G454" s="53"/>
      <c r="H454" s="53"/>
      <c r="I454" s="53"/>
      <c r="J454" s="53"/>
      <c r="K454" s="54"/>
      <c r="M454" s="24"/>
      <c r="N454" s="25"/>
      <c r="O454" s="55">
        <f>SUM(O408:O453)</f>
        <v>29</v>
      </c>
      <c r="P454" s="56">
        <f>SUM(P408:P453)</f>
        <v>50</v>
      </c>
      <c r="Q454" s="72"/>
    </row>
    <row r="455" spans="1:17" ht="16.8" thickBot="1" x14ac:dyDescent="0.3">
      <c r="A455" s="57"/>
      <c r="B455" s="58" t="s">
        <v>35</v>
      </c>
      <c r="C455" s="41">
        <f>+C416+C425+C434+C443+C452</f>
        <v>5.8333333333333339</v>
      </c>
      <c r="D455" s="59"/>
      <c r="E455" s="59"/>
      <c r="F455" s="60">
        <f>+F416+F425+F434+F443+F452</f>
        <v>145.5</v>
      </c>
      <c r="G455" s="60">
        <f>+G416+G425+G434+G443+G452</f>
        <v>5.5</v>
      </c>
      <c r="H455" s="60">
        <f>+H416+H425+H434+H443+H452</f>
        <v>0</v>
      </c>
      <c r="I455" s="60">
        <f>+I416+I425+I434+I443+I452</f>
        <v>5.5</v>
      </c>
      <c r="J455" s="60">
        <f>+J416+J425+J434+J443+J452</f>
        <v>0</v>
      </c>
      <c r="K455" s="61"/>
      <c r="M455" s="85" t="s">
        <v>36</v>
      </c>
      <c r="N455" s="86"/>
      <c r="O455" s="86"/>
      <c r="P455" s="62">
        <f>P454-G455</f>
        <v>44.5</v>
      </c>
    </row>
    <row r="456" spans="1:17" x14ac:dyDescent="0.25">
      <c r="G456" s="63"/>
      <c r="K456" s="63"/>
    </row>
    <row r="457" spans="1:17" x14ac:dyDescent="0.25">
      <c r="F457" s="50"/>
      <c r="O457" s="65"/>
      <c r="P457" s="64"/>
    </row>
    <row r="458" spans="1:17" x14ac:dyDescent="0.25">
      <c r="A458" s="7" t="s">
        <v>37</v>
      </c>
      <c r="O458" s="65" t="s">
        <v>38</v>
      </c>
      <c r="P458" s="66">
        <f>I455+J455</f>
        <v>5.5</v>
      </c>
    </row>
    <row r="459" spans="1:17" x14ac:dyDescent="0.25">
      <c r="A459" s="6" t="s">
        <v>0</v>
      </c>
      <c r="B459" s="7" t="s">
        <v>39</v>
      </c>
      <c r="G459" s="6"/>
      <c r="I459" s="6" t="s">
        <v>1</v>
      </c>
      <c r="J459" s="8">
        <v>43616</v>
      </c>
      <c r="K459" s="4"/>
      <c r="N459" s="64"/>
      <c r="O459" s="67"/>
      <c r="P459" s="64"/>
    </row>
    <row r="460" spans="1:17" ht="16.8" thickBot="1" x14ac:dyDescent="0.3">
      <c r="A460" s="9" t="s">
        <v>2</v>
      </c>
      <c r="B460" s="3">
        <v>35</v>
      </c>
    </row>
    <row r="461" spans="1:17" x14ac:dyDescent="0.25">
      <c r="C461" s="80" t="s">
        <v>3</v>
      </c>
      <c r="D461" s="81"/>
      <c r="E461" s="81"/>
      <c r="F461" s="81"/>
      <c r="G461" s="81"/>
      <c r="H461" s="81"/>
      <c r="I461" s="81"/>
      <c r="J461" s="81"/>
      <c r="K461" s="82"/>
    </row>
    <row r="462" spans="1:17" ht="48.6" x14ac:dyDescent="0.25">
      <c r="C462" s="10" t="s">
        <v>4</v>
      </c>
      <c r="D462" s="11" t="s">
        <v>5</v>
      </c>
      <c r="E462" s="11" t="s">
        <v>56</v>
      </c>
      <c r="F462" s="11" t="s">
        <v>7</v>
      </c>
      <c r="G462" s="11" t="s">
        <v>8</v>
      </c>
      <c r="H462" s="11" t="s">
        <v>9</v>
      </c>
      <c r="I462" s="11" t="s">
        <v>10</v>
      </c>
      <c r="J462" s="11" t="s">
        <v>11</v>
      </c>
      <c r="K462" s="12" t="s">
        <v>12</v>
      </c>
      <c r="M462" s="13"/>
      <c r="N462" s="83" t="s">
        <v>13</v>
      </c>
      <c r="O462" s="83"/>
      <c r="P462" s="84"/>
    </row>
    <row r="463" spans="1:17" ht="33" thickBot="1" x14ac:dyDescent="0.3">
      <c r="C463" s="10" t="s">
        <v>14</v>
      </c>
      <c r="D463" s="11" t="s">
        <v>14</v>
      </c>
      <c r="E463" s="11" t="s">
        <v>14</v>
      </c>
      <c r="F463" s="11"/>
      <c r="G463" s="11" t="s">
        <v>15</v>
      </c>
      <c r="H463" s="11"/>
      <c r="I463" s="14">
        <v>0.25</v>
      </c>
      <c r="J463" s="14">
        <v>0.5</v>
      </c>
      <c r="K463" s="15"/>
      <c r="M463" s="16" t="s">
        <v>16</v>
      </c>
      <c r="N463" s="17" t="s">
        <v>17</v>
      </c>
      <c r="O463" s="17" t="s">
        <v>18</v>
      </c>
      <c r="P463" s="18" t="s">
        <v>19</v>
      </c>
    </row>
    <row r="464" spans="1:17" x14ac:dyDescent="0.25">
      <c r="A464" s="19" t="s">
        <v>20</v>
      </c>
      <c r="B464" s="20"/>
      <c r="C464" s="21"/>
      <c r="D464" s="22"/>
      <c r="E464" s="22"/>
      <c r="F464" s="22"/>
      <c r="G464" s="22"/>
      <c r="H464" s="22"/>
      <c r="I464" s="22"/>
      <c r="J464" s="22"/>
      <c r="K464" s="23"/>
      <c r="M464" s="24"/>
      <c r="N464" s="25"/>
      <c r="O464" s="26" t="str">
        <f>IF(M464="","",IF((N464-M464)&lt;TIME(4,0,0),(N464-M464),(N464-M464)-TIME(1,0,0)))</f>
        <v/>
      </c>
      <c r="P464" s="27">
        <v>44.5</v>
      </c>
    </row>
    <row r="465" spans="1:17" x14ac:dyDescent="0.25">
      <c r="A465" s="28">
        <v>43613</v>
      </c>
      <c r="B465" s="29" t="s">
        <v>22</v>
      </c>
      <c r="C465" s="30">
        <v>0.29166666666666669</v>
      </c>
      <c r="D465" s="31">
        <v>0.375</v>
      </c>
      <c r="E465" s="31">
        <v>0.70833333333333337</v>
      </c>
      <c r="F465" s="32">
        <f>IF(D465="",0,ROUND((E465-D465)*24-1,2))</f>
        <v>7</v>
      </c>
      <c r="G465" s="32">
        <f t="shared" ref="G465:G471" si="197">IF(D465="",0,ROUND(F465-C465*24,2))</f>
        <v>0</v>
      </c>
      <c r="K465" s="33"/>
      <c r="M465" s="24">
        <v>0.375</v>
      </c>
      <c r="N465" s="48">
        <v>0.72916666666666663</v>
      </c>
      <c r="O465" s="34">
        <f t="shared" ref="O465:O471" si="198">IF(M465="",0,ROUND((N465-M465)*24-1,2))</f>
        <v>7.5</v>
      </c>
      <c r="P465" s="35">
        <f t="shared" ref="P465:P471" si="199">IF(M465="",0,ROUND(O465-C465*24,2))</f>
        <v>0.5</v>
      </c>
      <c r="Q465" s="72" t="s">
        <v>88</v>
      </c>
    </row>
    <row r="466" spans="1:17" x14ac:dyDescent="0.25">
      <c r="A466" s="28">
        <f>+A465+1</f>
        <v>43614</v>
      </c>
      <c r="B466" s="29" t="s">
        <v>23</v>
      </c>
      <c r="C466" s="30">
        <v>0.29166666666666669</v>
      </c>
      <c r="D466" s="31">
        <v>0.375</v>
      </c>
      <c r="E466" s="31">
        <v>0.70833333333333337</v>
      </c>
      <c r="F466" s="32">
        <f t="shared" ref="F466:F471" si="200">IF(D466="",0,ROUND((E466-D466)*24-1,2))</f>
        <v>7</v>
      </c>
      <c r="G466" s="32">
        <f t="shared" si="197"/>
        <v>0</v>
      </c>
      <c r="K466" s="33"/>
      <c r="M466" s="24">
        <v>0.375</v>
      </c>
      <c r="N466" s="48">
        <v>0.73958333333333337</v>
      </c>
      <c r="O466" s="34">
        <f t="shared" si="198"/>
        <v>7.75</v>
      </c>
      <c r="P466" s="35">
        <f t="shared" si="199"/>
        <v>0.75</v>
      </c>
      <c r="Q466" s="72" t="s">
        <v>88</v>
      </c>
    </row>
    <row r="467" spans="1:17" x14ac:dyDescent="0.25">
      <c r="A467" s="36">
        <f>+A466+1</f>
        <v>43615</v>
      </c>
      <c r="B467" s="29" t="s">
        <v>24</v>
      </c>
      <c r="C467" s="30">
        <v>0.29166666666666669</v>
      </c>
      <c r="D467" s="31">
        <v>0.375</v>
      </c>
      <c r="E467" s="31">
        <v>0.70833333333333337</v>
      </c>
      <c r="F467" s="32">
        <f t="shared" si="200"/>
        <v>7</v>
      </c>
      <c r="G467" s="32">
        <f t="shared" si="197"/>
        <v>0</v>
      </c>
      <c r="K467" s="33" t="s">
        <v>91</v>
      </c>
      <c r="M467" s="24">
        <v>0.375</v>
      </c>
      <c r="N467" s="48">
        <v>0.54166666666666663</v>
      </c>
      <c r="O467" s="34">
        <f t="shared" si="198"/>
        <v>3</v>
      </c>
      <c r="P467" s="35">
        <v>1</v>
      </c>
      <c r="Q467" s="72" t="s">
        <v>89</v>
      </c>
    </row>
    <row r="468" spans="1:17" x14ac:dyDescent="0.25">
      <c r="A468" s="36">
        <f t="shared" ref="A468:A471" si="201">+A467+1</f>
        <v>43616</v>
      </c>
      <c r="B468" s="29" t="s">
        <v>25</v>
      </c>
      <c r="C468" s="30">
        <v>0.29166666666666669</v>
      </c>
      <c r="D468" s="31">
        <v>0.375</v>
      </c>
      <c r="E468" s="31">
        <v>0.70833333333333337</v>
      </c>
      <c r="F468" s="32">
        <f t="shared" si="200"/>
        <v>7</v>
      </c>
      <c r="G468" s="32">
        <f t="shared" si="197"/>
        <v>0</v>
      </c>
      <c r="K468" s="33"/>
      <c r="M468" s="24">
        <v>0.375</v>
      </c>
      <c r="N468" s="48">
        <v>0.75</v>
      </c>
      <c r="O468" s="34">
        <f t="shared" si="198"/>
        <v>8</v>
      </c>
      <c r="P468" s="35">
        <f t="shared" si="199"/>
        <v>1</v>
      </c>
      <c r="Q468" s="72" t="s">
        <v>88</v>
      </c>
    </row>
    <row r="469" spans="1:17" x14ac:dyDescent="0.25">
      <c r="A469" s="36">
        <f t="shared" si="201"/>
        <v>43617</v>
      </c>
      <c r="B469" s="29" t="s">
        <v>26</v>
      </c>
      <c r="C469" s="30">
        <v>0.29166666666666669</v>
      </c>
      <c r="D469" s="31">
        <v>0.375</v>
      </c>
      <c r="E469" s="31">
        <v>0.70833333333333337</v>
      </c>
      <c r="F469" s="32">
        <f t="shared" si="200"/>
        <v>7</v>
      </c>
      <c r="G469" s="32">
        <f t="shared" si="197"/>
        <v>0</v>
      </c>
      <c r="K469" s="33"/>
      <c r="M469" s="24">
        <v>0.375</v>
      </c>
      <c r="N469" s="48">
        <v>0.72916666666666663</v>
      </c>
      <c r="O469" s="34">
        <f t="shared" si="198"/>
        <v>7.5</v>
      </c>
      <c r="P469" s="35">
        <f t="shared" si="199"/>
        <v>0.5</v>
      </c>
      <c r="Q469" s="72" t="s">
        <v>88</v>
      </c>
    </row>
    <row r="470" spans="1:17" x14ac:dyDescent="0.25">
      <c r="A470" s="36">
        <f t="shared" si="201"/>
        <v>43618</v>
      </c>
      <c r="B470" s="29" t="s">
        <v>27</v>
      </c>
      <c r="C470" s="30"/>
      <c r="D470" s="31"/>
      <c r="E470" s="31"/>
      <c r="F470" s="32">
        <f t="shared" si="200"/>
        <v>0</v>
      </c>
      <c r="G470" s="32">
        <f t="shared" si="197"/>
        <v>0</v>
      </c>
      <c r="K470" s="33"/>
      <c r="M470" s="47"/>
      <c r="N470" s="48"/>
      <c r="O470" s="34">
        <f t="shared" si="198"/>
        <v>0</v>
      </c>
      <c r="P470" s="35">
        <f t="shared" si="199"/>
        <v>0</v>
      </c>
      <c r="Q470" s="72"/>
    </row>
    <row r="471" spans="1:17" x14ac:dyDescent="0.25">
      <c r="A471" s="36">
        <f t="shared" si="201"/>
        <v>43619</v>
      </c>
      <c r="B471" s="37" t="s">
        <v>28</v>
      </c>
      <c r="C471" s="38"/>
      <c r="D471" s="31"/>
      <c r="E471" s="31"/>
      <c r="F471" s="32">
        <f t="shared" si="200"/>
        <v>0</v>
      </c>
      <c r="G471" s="32">
        <f t="shared" si="197"/>
        <v>0</v>
      </c>
      <c r="H471" s="32"/>
      <c r="I471" s="32"/>
      <c r="J471" s="32"/>
      <c r="K471" s="33"/>
      <c r="M471" s="47"/>
      <c r="N471" s="48"/>
      <c r="O471" s="34">
        <f t="shared" si="198"/>
        <v>0</v>
      </c>
      <c r="P471" s="35">
        <f t="shared" si="199"/>
        <v>0</v>
      </c>
      <c r="Q471" s="72"/>
    </row>
    <row r="472" spans="1:17" ht="16.8" thickBot="1" x14ac:dyDescent="0.3">
      <c r="A472" s="39"/>
      <c r="B472" s="40" t="s">
        <v>29</v>
      </c>
      <c r="C472" s="41">
        <f>SUM(C465:C471)</f>
        <v>1.4583333333333335</v>
      </c>
      <c r="D472" s="42"/>
      <c r="E472" s="42"/>
      <c r="F472" s="43">
        <f>SUM(F465:F471)</f>
        <v>35</v>
      </c>
      <c r="G472" s="43">
        <f>SUM(G465:G471)</f>
        <v>0</v>
      </c>
      <c r="H472" s="43">
        <f>IF(G472&lt;0,G472,0)</f>
        <v>0</v>
      </c>
      <c r="I472" s="43">
        <f>IF(F472&gt;$B$3,IF(G472&lt;=8,G472,8),0)</f>
        <v>0</v>
      </c>
      <c r="J472" s="43">
        <f>IF(G472&gt;8,G472-8,0)</f>
        <v>0</v>
      </c>
      <c r="K472" s="44"/>
      <c r="L472" s="45"/>
      <c r="M472" s="46"/>
      <c r="N472" s="46"/>
      <c r="O472" s="34"/>
      <c r="P472" s="35"/>
      <c r="Q472" s="72"/>
    </row>
    <row r="473" spans="1:17" x14ac:dyDescent="0.25">
      <c r="A473" s="19" t="s">
        <v>30</v>
      </c>
      <c r="B473" s="20"/>
      <c r="C473" s="21"/>
      <c r="D473" s="22"/>
      <c r="E473" s="22"/>
      <c r="F473" s="22"/>
      <c r="G473" s="22"/>
      <c r="K473" s="23"/>
      <c r="M473" s="24"/>
      <c r="N473" s="25"/>
      <c r="O473" s="34">
        <f t="shared" ref="O473:O480" si="202">IF(M473="",0,ROUND((N473-M473)*24-1,2))</f>
        <v>0</v>
      </c>
      <c r="P473" s="35">
        <f t="shared" ref="P473:P480" si="203">IF(M473="",0,ROUND(O473-C473*24,2))</f>
        <v>0</v>
      </c>
      <c r="Q473" s="72"/>
    </row>
    <row r="474" spans="1:17" x14ac:dyDescent="0.25">
      <c r="A474" s="28">
        <f>A471+1</f>
        <v>43620</v>
      </c>
      <c r="B474" s="29" t="s">
        <v>22</v>
      </c>
      <c r="C474" s="30">
        <v>0.29166666666666669</v>
      </c>
      <c r="D474" s="31">
        <v>0.375</v>
      </c>
      <c r="E474" s="31">
        <v>0.70833333333333337</v>
      </c>
      <c r="F474" s="32">
        <f>IF(D474="",0,ROUND((E474-D474)*24-1,2))</f>
        <v>7</v>
      </c>
      <c r="G474" s="32">
        <f t="shared" ref="G474:G480" si="204">IF(D474="",0,ROUND(F474-C474*24,2))</f>
        <v>0</v>
      </c>
      <c r="K474" s="33"/>
      <c r="M474" s="24">
        <v>0.375</v>
      </c>
      <c r="N474" s="48">
        <v>0.70833333333333337</v>
      </c>
      <c r="O474" s="34">
        <f t="shared" si="202"/>
        <v>7</v>
      </c>
      <c r="P474" s="35">
        <f t="shared" si="203"/>
        <v>0</v>
      </c>
      <c r="Q474" s="72"/>
    </row>
    <row r="475" spans="1:17" x14ac:dyDescent="0.25">
      <c r="A475" s="28">
        <f>+A474+1</f>
        <v>43621</v>
      </c>
      <c r="B475" s="29" t="s">
        <v>23</v>
      </c>
      <c r="C475" s="30">
        <v>0.29166666666666669</v>
      </c>
      <c r="D475" s="31">
        <v>0.375</v>
      </c>
      <c r="E475" s="31">
        <v>0.70833333333333337</v>
      </c>
      <c r="F475" s="32">
        <f t="shared" ref="F475:F480" si="205">IF(D475="",0,ROUND((E475-D475)*24-1,2))</f>
        <v>7</v>
      </c>
      <c r="G475" s="32">
        <f t="shared" si="204"/>
        <v>0</v>
      </c>
      <c r="K475" s="33"/>
      <c r="M475" s="24">
        <v>0.375</v>
      </c>
      <c r="N475" s="48">
        <v>0.70833333333333337</v>
      </c>
      <c r="O475" s="34">
        <f t="shared" si="202"/>
        <v>7</v>
      </c>
      <c r="P475" s="35">
        <f t="shared" si="203"/>
        <v>0</v>
      </c>
      <c r="Q475" s="72"/>
    </row>
    <row r="476" spans="1:17" x14ac:dyDescent="0.25">
      <c r="A476" s="36">
        <f>+A475+1</f>
        <v>43622</v>
      </c>
      <c r="B476" s="29" t="s">
        <v>24</v>
      </c>
      <c r="C476" s="30">
        <v>0.29166666666666669</v>
      </c>
      <c r="D476" s="31">
        <v>0.375</v>
      </c>
      <c r="E476" s="31">
        <v>0.70833333333333337</v>
      </c>
      <c r="F476" s="32">
        <f t="shared" si="205"/>
        <v>7</v>
      </c>
      <c r="G476" s="32">
        <f t="shared" si="204"/>
        <v>0</v>
      </c>
      <c r="K476" s="33"/>
      <c r="M476" s="24">
        <v>0.375</v>
      </c>
      <c r="N476" s="48">
        <v>0.70833333333333337</v>
      </c>
      <c r="O476" s="34">
        <f t="shared" si="202"/>
        <v>7</v>
      </c>
      <c r="P476" s="35">
        <f t="shared" si="203"/>
        <v>0</v>
      </c>
      <c r="Q476" s="72"/>
    </row>
    <row r="477" spans="1:17" x14ac:dyDescent="0.25">
      <c r="A477" s="36">
        <f t="shared" ref="A477:A480" si="206">+A476+1</f>
        <v>43623</v>
      </c>
      <c r="B477" s="29" t="s">
        <v>25</v>
      </c>
      <c r="C477" s="30">
        <v>0.29166666666666669</v>
      </c>
      <c r="D477" s="31">
        <v>0.375</v>
      </c>
      <c r="E477" s="31">
        <v>0.70833333333333337</v>
      </c>
      <c r="F477" s="32">
        <f t="shared" si="205"/>
        <v>7</v>
      </c>
      <c r="G477" s="32">
        <f t="shared" si="204"/>
        <v>0</v>
      </c>
      <c r="K477" s="33"/>
      <c r="M477" s="24">
        <v>0.375</v>
      </c>
      <c r="N477" s="48">
        <v>0.72916666666666663</v>
      </c>
      <c r="O477" s="34">
        <f t="shared" si="202"/>
        <v>7.5</v>
      </c>
      <c r="P477" s="35">
        <f t="shared" si="203"/>
        <v>0.5</v>
      </c>
      <c r="Q477" s="72" t="s">
        <v>90</v>
      </c>
    </row>
    <row r="478" spans="1:17" x14ac:dyDescent="0.25">
      <c r="A478" s="36">
        <f t="shared" si="206"/>
        <v>43624</v>
      </c>
      <c r="B478" s="29" t="s">
        <v>26</v>
      </c>
      <c r="C478" s="30">
        <v>0.29166666666666669</v>
      </c>
      <c r="D478" s="31">
        <v>0.375</v>
      </c>
      <c r="E478" s="31">
        <v>0.70833333333333337</v>
      </c>
      <c r="F478" s="32">
        <f t="shared" si="205"/>
        <v>7</v>
      </c>
      <c r="G478" s="32">
        <f t="shared" si="204"/>
        <v>0</v>
      </c>
      <c r="K478" s="33"/>
      <c r="M478" s="24">
        <v>0.375</v>
      </c>
      <c r="N478" s="48">
        <v>0.73958333333333337</v>
      </c>
      <c r="O478" s="34">
        <f t="shared" si="202"/>
        <v>7.75</v>
      </c>
      <c r="P478" s="35">
        <f t="shared" si="203"/>
        <v>0.75</v>
      </c>
      <c r="Q478" s="72" t="s">
        <v>93</v>
      </c>
    </row>
    <row r="479" spans="1:17" x14ac:dyDescent="0.25">
      <c r="A479" s="36">
        <f t="shared" si="206"/>
        <v>43625</v>
      </c>
      <c r="B479" s="29" t="s">
        <v>27</v>
      </c>
      <c r="C479" s="30"/>
      <c r="D479" s="31"/>
      <c r="E479" s="31"/>
      <c r="F479" s="32">
        <f t="shared" si="205"/>
        <v>0</v>
      </c>
      <c r="G479" s="32">
        <f t="shared" si="204"/>
        <v>0</v>
      </c>
      <c r="H479" s="45"/>
      <c r="I479" s="45"/>
      <c r="J479" s="45"/>
      <c r="K479" s="33"/>
      <c r="L479" s="45"/>
      <c r="M479" s="47"/>
      <c r="N479" s="48"/>
      <c r="O479" s="34">
        <f t="shared" si="202"/>
        <v>0</v>
      </c>
      <c r="P479" s="35">
        <f t="shared" si="203"/>
        <v>0</v>
      </c>
    </row>
    <row r="480" spans="1:17" x14ac:dyDescent="0.25">
      <c r="A480" s="36">
        <f t="shared" si="206"/>
        <v>43626</v>
      </c>
      <c r="B480" s="37" t="s">
        <v>28</v>
      </c>
      <c r="C480" s="38"/>
      <c r="D480" s="31"/>
      <c r="E480" s="31"/>
      <c r="F480" s="32">
        <f t="shared" si="205"/>
        <v>0</v>
      </c>
      <c r="G480" s="32">
        <f t="shared" si="204"/>
        <v>0</v>
      </c>
      <c r="H480" s="32"/>
      <c r="I480" s="32"/>
      <c r="J480" s="32"/>
      <c r="K480" s="33"/>
      <c r="M480" s="47"/>
      <c r="N480" s="48"/>
      <c r="O480" s="34">
        <f t="shared" si="202"/>
        <v>0</v>
      </c>
      <c r="P480" s="35">
        <f t="shared" si="203"/>
        <v>0</v>
      </c>
      <c r="Q480" s="72"/>
    </row>
    <row r="481" spans="1:17" ht="16.8" thickBot="1" x14ac:dyDescent="0.3">
      <c r="A481" s="39"/>
      <c r="B481" s="40" t="s">
        <v>29</v>
      </c>
      <c r="C481" s="41">
        <f>SUM(C474:C480)</f>
        <v>1.4583333333333335</v>
      </c>
      <c r="D481" s="42"/>
      <c r="E481" s="42"/>
      <c r="F481" s="43">
        <f>SUM(F474:F480)</f>
        <v>35</v>
      </c>
      <c r="G481" s="43">
        <f>SUM(G474:G480)</f>
        <v>0</v>
      </c>
      <c r="H481" s="43">
        <f>IF(G481&lt;0,G481,0)</f>
        <v>0</v>
      </c>
      <c r="I481" s="43">
        <f>IF(F481&gt;$B$3,IF(G481&lt;=8,G481,8),0)</f>
        <v>0</v>
      </c>
      <c r="J481" s="43">
        <f>IF(G481&gt;8,G481-8,0)</f>
        <v>0</v>
      </c>
      <c r="K481" s="44"/>
      <c r="M481" s="46"/>
      <c r="N481" s="46"/>
      <c r="O481" s="34"/>
      <c r="P481" s="35"/>
      <c r="Q481" s="72"/>
    </row>
    <row r="482" spans="1:17" x14ac:dyDescent="0.25">
      <c r="A482" s="19" t="s">
        <v>31</v>
      </c>
      <c r="B482" s="20"/>
      <c r="C482" s="21"/>
      <c r="D482" s="22"/>
      <c r="E482" s="22"/>
      <c r="F482" s="22"/>
      <c r="G482" s="22"/>
      <c r="K482" s="23"/>
      <c r="M482" s="24"/>
      <c r="N482" s="25"/>
      <c r="O482" s="34">
        <f t="shared" ref="O482:O489" si="207">IF(M482="",0,ROUND((N482-M482)*24-1,2))</f>
        <v>0</v>
      </c>
      <c r="P482" s="35">
        <f t="shared" ref="P482:P489" si="208">IF(M482="",0,ROUND(O482-C482*24,2))</f>
        <v>0</v>
      </c>
      <c r="Q482" s="72"/>
    </row>
    <row r="483" spans="1:17" x14ac:dyDescent="0.25">
      <c r="A483" s="28">
        <f>A480+1</f>
        <v>43627</v>
      </c>
      <c r="B483" s="29" t="s">
        <v>22</v>
      </c>
      <c r="C483" s="30">
        <v>0.29166666666666669</v>
      </c>
      <c r="D483" s="31">
        <v>0.375</v>
      </c>
      <c r="E483" s="31">
        <v>0.71875</v>
      </c>
      <c r="F483" s="32">
        <f>IF(D483="",0,ROUND((E483-D483)*24-1,2))</f>
        <v>7.25</v>
      </c>
      <c r="G483" s="32">
        <f t="shared" ref="G483:G489" si="209">IF(D483="",0,ROUND(F483-C483*24,2))</f>
        <v>0.25</v>
      </c>
      <c r="K483" s="33"/>
      <c r="M483" s="24">
        <v>0.375</v>
      </c>
      <c r="N483" s="48">
        <v>0.71875</v>
      </c>
      <c r="O483" s="34">
        <f t="shared" si="207"/>
        <v>7.25</v>
      </c>
      <c r="P483" s="35">
        <f t="shared" si="208"/>
        <v>0.25</v>
      </c>
      <c r="Q483" s="72"/>
    </row>
    <row r="484" spans="1:17" x14ac:dyDescent="0.25">
      <c r="A484" s="28">
        <f>+A483+1</f>
        <v>43628</v>
      </c>
      <c r="B484" s="29" t="s">
        <v>23</v>
      </c>
      <c r="C484" s="30">
        <v>0.29166666666666669</v>
      </c>
      <c r="D484" s="31">
        <v>0.375</v>
      </c>
      <c r="E484" s="31">
        <v>0.72916666666666663</v>
      </c>
      <c r="F484" s="32">
        <f t="shared" ref="F484:F489" si="210">IF(D484="",0,ROUND((E484-D484)*24-1,2))</f>
        <v>7.5</v>
      </c>
      <c r="G484" s="32">
        <f t="shared" si="209"/>
        <v>0.5</v>
      </c>
      <c r="K484" s="33"/>
      <c r="M484" s="24">
        <v>0.375</v>
      </c>
      <c r="N484" s="48">
        <v>0.72916666666666663</v>
      </c>
      <c r="O484" s="34">
        <f t="shared" si="207"/>
        <v>7.5</v>
      </c>
      <c r="P484" s="35">
        <f t="shared" si="208"/>
        <v>0.5</v>
      </c>
      <c r="Q484" s="72" t="s">
        <v>90</v>
      </c>
    </row>
    <row r="485" spans="1:17" x14ac:dyDescent="0.25">
      <c r="A485" s="36">
        <f>+A484+1</f>
        <v>43629</v>
      </c>
      <c r="B485" s="29" t="s">
        <v>24</v>
      </c>
      <c r="C485" s="30">
        <v>0.29166666666666669</v>
      </c>
      <c r="D485" s="31">
        <v>0.375</v>
      </c>
      <c r="E485" s="31">
        <v>0.76041666666666663</v>
      </c>
      <c r="F485" s="32">
        <f t="shared" si="210"/>
        <v>8.25</v>
      </c>
      <c r="G485" s="32">
        <f t="shared" si="209"/>
        <v>1.25</v>
      </c>
      <c r="K485" s="33"/>
      <c r="M485" s="24">
        <v>0.375</v>
      </c>
      <c r="N485" s="48">
        <v>0.76041666666666663</v>
      </c>
      <c r="O485" s="34">
        <f t="shared" si="207"/>
        <v>8.25</v>
      </c>
      <c r="P485" s="35">
        <f t="shared" si="208"/>
        <v>1.25</v>
      </c>
      <c r="Q485" s="72" t="s">
        <v>87</v>
      </c>
    </row>
    <row r="486" spans="1:17" x14ac:dyDescent="0.25">
      <c r="A486" s="36">
        <f t="shared" ref="A486:A489" si="211">+A485+1</f>
        <v>43630</v>
      </c>
      <c r="B486" s="29" t="s">
        <v>25</v>
      </c>
      <c r="C486" s="30">
        <v>0.29166666666666669</v>
      </c>
      <c r="D486" s="31">
        <v>0.375</v>
      </c>
      <c r="E486" s="31">
        <v>0.79166666666666663</v>
      </c>
      <c r="F486" s="32">
        <f t="shared" si="210"/>
        <v>9</v>
      </c>
      <c r="G486" s="32">
        <f t="shared" si="209"/>
        <v>2</v>
      </c>
      <c r="H486" s="45"/>
      <c r="I486" s="45"/>
      <c r="J486" s="45"/>
      <c r="K486" s="33"/>
      <c r="L486" s="45"/>
      <c r="M486" s="24">
        <v>0.375</v>
      </c>
      <c r="N486" s="48">
        <v>0.79166666666666663</v>
      </c>
      <c r="O486" s="34">
        <f t="shared" si="207"/>
        <v>9</v>
      </c>
      <c r="P486" s="35">
        <f t="shared" si="208"/>
        <v>2</v>
      </c>
      <c r="Q486" s="72" t="s">
        <v>88</v>
      </c>
    </row>
    <row r="487" spans="1:17" x14ac:dyDescent="0.25">
      <c r="A487" s="36">
        <f t="shared" si="211"/>
        <v>43631</v>
      </c>
      <c r="B487" s="29" t="s">
        <v>26</v>
      </c>
      <c r="C487" s="30">
        <v>0.29166666666666669</v>
      </c>
      <c r="D487" s="31">
        <v>0.375</v>
      </c>
      <c r="E487" s="31">
        <v>0.75</v>
      </c>
      <c r="F487" s="32">
        <f t="shared" si="210"/>
        <v>8</v>
      </c>
      <c r="G487" s="32">
        <f t="shared" si="209"/>
        <v>1</v>
      </c>
      <c r="K487" s="33"/>
      <c r="M487" s="24">
        <v>0.375</v>
      </c>
      <c r="N487" s="48">
        <v>0.75</v>
      </c>
      <c r="O487" s="34">
        <f t="shared" si="207"/>
        <v>8</v>
      </c>
      <c r="P487" s="35">
        <f t="shared" si="208"/>
        <v>1</v>
      </c>
      <c r="Q487" s="72" t="s">
        <v>89</v>
      </c>
    </row>
    <row r="488" spans="1:17" x14ac:dyDescent="0.25">
      <c r="A488" s="36">
        <f t="shared" si="211"/>
        <v>43632</v>
      </c>
      <c r="B488" s="29" t="s">
        <v>27</v>
      </c>
      <c r="C488" s="30"/>
      <c r="D488" s="31"/>
      <c r="E488" s="31"/>
      <c r="F488" s="32">
        <f t="shared" si="210"/>
        <v>0</v>
      </c>
      <c r="G488" s="32">
        <f t="shared" si="209"/>
        <v>0</v>
      </c>
      <c r="K488" s="68"/>
      <c r="M488" s="47"/>
      <c r="N488" s="48"/>
      <c r="O488" s="34">
        <f t="shared" si="207"/>
        <v>0</v>
      </c>
      <c r="P488" s="35">
        <f t="shared" si="208"/>
        <v>0</v>
      </c>
      <c r="Q488" s="72"/>
    </row>
    <row r="489" spans="1:17" x14ac:dyDescent="0.25">
      <c r="A489" s="36">
        <f t="shared" si="211"/>
        <v>43633</v>
      </c>
      <c r="B489" s="37" t="s">
        <v>28</v>
      </c>
      <c r="C489" s="38"/>
      <c r="D489" s="31"/>
      <c r="E489" s="31"/>
      <c r="F489" s="32">
        <f t="shared" si="210"/>
        <v>0</v>
      </c>
      <c r="G489" s="32">
        <f t="shared" si="209"/>
        <v>0</v>
      </c>
      <c r="H489" s="32"/>
      <c r="I489" s="32"/>
      <c r="J489" s="32"/>
      <c r="K489" s="33"/>
      <c r="M489" s="47"/>
      <c r="N489" s="48"/>
      <c r="O489" s="34">
        <f t="shared" si="207"/>
        <v>0</v>
      </c>
      <c r="P489" s="35">
        <f t="shared" si="208"/>
        <v>0</v>
      </c>
      <c r="Q489" s="72"/>
    </row>
    <row r="490" spans="1:17" ht="16.8" thickBot="1" x14ac:dyDescent="0.3">
      <c r="A490" s="39"/>
      <c r="B490" s="40" t="s">
        <v>29</v>
      </c>
      <c r="C490" s="41">
        <f>SUM(C483:C489)</f>
        <v>1.4583333333333335</v>
      </c>
      <c r="D490" s="42"/>
      <c r="E490" s="42"/>
      <c r="F490" s="43">
        <f>SUM(F483:F489)</f>
        <v>40</v>
      </c>
      <c r="G490" s="43">
        <f>SUM(G483:G489)</f>
        <v>5</v>
      </c>
      <c r="H490" s="43">
        <f>IF(G490&lt;0,G490,0)</f>
        <v>0</v>
      </c>
      <c r="I490" s="43">
        <f>IF(F490&gt;$B$3,IF(G490&lt;=8,G490,8),0)</f>
        <v>5</v>
      </c>
      <c r="J490" s="43">
        <f>IF(G490&gt;8,G490-8,0)</f>
        <v>0</v>
      </c>
      <c r="K490" s="44"/>
      <c r="M490" s="46"/>
      <c r="N490" s="46"/>
      <c r="O490" s="34"/>
      <c r="P490" s="35"/>
      <c r="Q490" s="72"/>
    </row>
    <row r="491" spans="1:17" x14ac:dyDescent="0.25">
      <c r="A491" s="19" t="s">
        <v>32</v>
      </c>
      <c r="B491" s="20"/>
      <c r="C491" s="21"/>
      <c r="D491" s="22"/>
      <c r="E491" s="22"/>
      <c r="F491" s="22"/>
      <c r="G491" s="22"/>
      <c r="K491" s="23"/>
      <c r="M491" s="24"/>
      <c r="N491" s="25"/>
      <c r="O491" s="34">
        <f t="shared" ref="O491:O507" si="212">IF(M491="",0,ROUND((N491-M491)*24-1,2))</f>
        <v>0</v>
      </c>
      <c r="P491" s="35">
        <f t="shared" ref="P491:P492" si="213">IF(M491="",0,ROUND(O491-C491*24,2))</f>
        <v>0</v>
      </c>
      <c r="Q491" s="72"/>
    </row>
    <row r="492" spans="1:17" x14ac:dyDescent="0.25">
      <c r="A492" s="28">
        <f>A489+1</f>
        <v>43634</v>
      </c>
      <c r="B492" s="29" t="s">
        <v>22</v>
      </c>
      <c r="C492" s="30">
        <v>0.29166666666666669</v>
      </c>
      <c r="D492" s="31">
        <v>0.375</v>
      </c>
      <c r="E492" s="31">
        <v>0.70833333333333337</v>
      </c>
      <c r="F492" s="32">
        <f>IF(D492="",0,ROUND((E492-D492)*24-1,2))</f>
        <v>7</v>
      </c>
      <c r="G492" s="32">
        <f t="shared" ref="G492:G498" si="214">IF(D492="",0,ROUND(F492-C492*24,2))</f>
        <v>0</v>
      </c>
      <c r="K492" s="33"/>
      <c r="M492" s="24">
        <v>0.375</v>
      </c>
      <c r="N492" s="48">
        <v>0.75</v>
      </c>
      <c r="O492" s="34">
        <f t="shared" si="212"/>
        <v>8</v>
      </c>
      <c r="P492" s="35">
        <f t="shared" si="213"/>
        <v>1</v>
      </c>
      <c r="Q492" s="72" t="s">
        <v>101</v>
      </c>
    </row>
    <row r="493" spans="1:17" x14ac:dyDescent="0.25">
      <c r="A493" s="28">
        <f>+A492+1</f>
        <v>43635</v>
      </c>
      <c r="B493" s="29" t="s">
        <v>23</v>
      </c>
      <c r="C493" s="30">
        <v>0.29166666666666669</v>
      </c>
      <c r="D493" s="31">
        <v>0.375</v>
      </c>
      <c r="E493" s="31">
        <v>0.70833333333333337</v>
      </c>
      <c r="F493" s="32">
        <f t="shared" ref="F493:F498" si="215">IF(D493="",0,ROUND((E493-D493)*24-1,2))</f>
        <v>7</v>
      </c>
      <c r="G493" s="32">
        <f t="shared" si="214"/>
        <v>0</v>
      </c>
      <c r="H493" s="45"/>
      <c r="I493" s="45"/>
      <c r="J493" s="45"/>
      <c r="K493" s="33"/>
      <c r="L493" s="45"/>
      <c r="M493" s="24">
        <v>0.375</v>
      </c>
      <c r="N493" s="48">
        <v>0.72916666666666663</v>
      </c>
      <c r="O493" s="34">
        <f t="shared" si="212"/>
        <v>7.5</v>
      </c>
      <c r="P493" s="35">
        <f t="shared" ref="P493:P507" si="216">IF(M493="",0,ROUND(O493-C493*24,2))</f>
        <v>0.5</v>
      </c>
      <c r="Q493" s="72" t="s">
        <v>97</v>
      </c>
    </row>
    <row r="494" spans="1:17" x14ac:dyDescent="0.25">
      <c r="A494" s="36">
        <f>+A493+1</f>
        <v>43636</v>
      </c>
      <c r="B494" s="29" t="s">
        <v>24</v>
      </c>
      <c r="C494" s="30">
        <v>0.29166666666666669</v>
      </c>
      <c r="D494" s="31">
        <v>0.375</v>
      </c>
      <c r="E494" s="31">
        <v>0.70833333333333337</v>
      </c>
      <c r="F494" s="32">
        <f t="shared" si="215"/>
        <v>7</v>
      </c>
      <c r="G494" s="32">
        <f t="shared" si="214"/>
        <v>0</v>
      </c>
      <c r="K494" s="33"/>
      <c r="M494" s="24">
        <v>0.375</v>
      </c>
      <c r="N494" s="48">
        <v>0.625</v>
      </c>
      <c r="O494" s="34">
        <f t="shared" si="212"/>
        <v>5</v>
      </c>
      <c r="P494" s="35">
        <f t="shared" si="216"/>
        <v>-2</v>
      </c>
      <c r="Q494" s="72" t="s">
        <v>100</v>
      </c>
    </row>
    <row r="495" spans="1:17" x14ac:dyDescent="0.25">
      <c r="A495" s="36">
        <f t="shared" ref="A495:A498" si="217">+A494+1</f>
        <v>43637</v>
      </c>
      <c r="B495" s="29" t="s">
        <v>25</v>
      </c>
      <c r="C495" s="30">
        <v>0.29166666666666669</v>
      </c>
      <c r="D495" s="31">
        <v>0.375</v>
      </c>
      <c r="E495" s="31">
        <v>0.70833333333333337</v>
      </c>
      <c r="F495" s="32">
        <f t="shared" si="215"/>
        <v>7</v>
      </c>
      <c r="G495" s="32">
        <f t="shared" si="214"/>
        <v>0</v>
      </c>
      <c r="K495" s="33" t="s">
        <v>94</v>
      </c>
      <c r="M495" s="24"/>
      <c r="N495" s="48"/>
      <c r="O495" s="34">
        <f t="shared" si="212"/>
        <v>0</v>
      </c>
      <c r="P495" s="35">
        <f t="shared" si="216"/>
        <v>0</v>
      </c>
      <c r="Q495" s="72"/>
    </row>
    <row r="496" spans="1:17" x14ac:dyDescent="0.25">
      <c r="A496" s="36">
        <f t="shared" si="217"/>
        <v>43638</v>
      </c>
      <c r="B496" s="29" t="s">
        <v>26</v>
      </c>
      <c r="C496" s="30">
        <v>0.29166666666666669</v>
      </c>
      <c r="D496" s="31">
        <v>0.375</v>
      </c>
      <c r="E496" s="31">
        <v>0.70833333333333337</v>
      </c>
      <c r="F496" s="32">
        <f t="shared" si="215"/>
        <v>7</v>
      </c>
      <c r="G496" s="32">
        <f t="shared" si="214"/>
        <v>0</v>
      </c>
      <c r="K496" s="33" t="s">
        <v>94</v>
      </c>
      <c r="M496" s="24"/>
      <c r="N496" s="48"/>
      <c r="O496" s="34">
        <f t="shared" si="212"/>
        <v>0</v>
      </c>
      <c r="P496" s="35">
        <f t="shared" si="216"/>
        <v>0</v>
      </c>
      <c r="Q496" s="72"/>
    </row>
    <row r="497" spans="1:17" x14ac:dyDescent="0.25">
      <c r="A497" s="36">
        <f t="shared" si="217"/>
        <v>43639</v>
      </c>
      <c r="B497" s="29" t="s">
        <v>27</v>
      </c>
      <c r="C497" s="30"/>
      <c r="D497" s="31"/>
      <c r="E497" s="31"/>
      <c r="F497" s="32">
        <f t="shared" si="215"/>
        <v>0</v>
      </c>
      <c r="G497" s="32">
        <f t="shared" si="214"/>
        <v>0</v>
      </c>
      <c r="K497" s="33"/>
      <c r="M497" s="24"/>
      <c r="N497" s="48"/>
      <c r="O497" s="34">
        <f t="shared" si="212"/>
        <v>0</v>
      </c>
      <c r="P497" s="35">
        <f t="shared" si="216"/>
        <v>0</v>
      </c>
      <c r="Q497" s="72"/>
    </row>
    <row r="498" spans="1:17" x14ac:dyDescent="0.25">
      <c r="A498" s="36">
        <f t="shared" si="217"/>
        <v>43640</v>
      </c>
      <c r="B498" s="37" t="s">
        <v>28</v>
      </c>
      <c r="C498" s="38"/>
      <c r="D498" s="31"/>
      <c r="E498" s="31"/>
      <c r="F498" s="32">
        <f t="shared" si="215"/>
        <v>0</v>
      </c>
      <c r="G498" s="32">
        <f t="shared" si="214"/>
        <v>0</v>
      </c>
      <c r="H498" s="32"/>
      <c r="I498" s="32"/>
      <c r="J498" s="32"/>
      <c r="K498" s="33"/>
      <c r="M498" s="24"/>
      <c r="N498" s="25"/>
      <c r="O498" s="34">
        <f t="shared" si="212"/>
        <v>0</v>
      </c>
      <c r="P498" s="35">
        <f t="shared" si="216"/>
        <v>0</v>
      </c>
      <c r="Q498" s="72"/>
    </row>
    <row r="499" spans="1:17" ht="16.8" thickBot="1" x14ac:dyDescent="0.3">
      <c r="A499" s="39"/>
      <c r="B499" s="40" t="s">
        <v>29</v>
      </c>
      <c r="C499" s="41">
        <f>SUM(C492:C498)</f>
        <v>1.4583333333333335</v>
      </c>
      <c r="D499" s="42"/>
      <c r="E499" s="42"/>
      <c r="F499" s="43">
        <f>SUM(F492:F498)</f>
        <v>35</v>
      </c>
      <c r="G499" s="43">
        <f>SUM(G492:G498)</f>
        <v>0</v>
      </c>
      <c r="H499" s="43">
        <f>IF(G499&lt;0,G499,0)</f>
        <v>0</v>
      </c>
      <c r="I499" s="43">
        <f>IF(F499&gt;$B$3,IF(G499&lt;=8,G499,8),0)</f>
        <v>0</v>
      </c>
      <c r="J499" s="43">
        <f>IF(G499&gt;8,G499-8,0)</f>
        <v>0</v>
      </c>
      <c r="K499" s="44"/>
      <c r="M499" s="24"/>
      <c r="N499" s="25"/>
      <c r="O499" s="34">
        <f t="shared" si="212"/>
        <v>0</v>
      </c>
      <c r="P499" s="35">
        <f t="shared" si="216"/>
        <v>0</v>
      </c>
      <c r="Q499" s="72"/>
    </row>
    <row r="500" spans="1:17" x14ac:dyDescent="0.25">
      <c r="A500" s="19" t="s">
        <v>33</v>
      </c>
      <c r="B500" s="20"/>
      <c r="C500" s="21"/>
      <c r="D500" s="22"/>
      <c r="E500" s="22"/>
      <c r="F500" s="22"/>
      <c r="G500" s="22"/>
      <c r="H500" s="45"/>
      <c r="I500" s="45"/>
      <c r="J500" s="45"/>
      <c r="K500" s="23"/>
      <c r="L500" s="45"/>
      <c r="M500" s="24"/>
      <c r="N500" s="25"/>
      <c r="O500" s="34">
        <f t="shared" si="212"/>
        <v>0</v>
      </c>
      <c r="P500" s="35">
        <f t="shared" si="216"/>
        <v>0</v>
      </c>
      <c r="Q500" s="72"/>
    </row>
    <row r="501" spans="1:17" x14ac:dyDescent="0.25">
      <c r="A501" s="28">
        <f>A498+1</f>
        <v>43641</v>
      </c>
      <c r="B501" s="29" t="s">
        <v>22</v>
      </c>
      <c r="C501" s="30">
        <v>0.29166666666666669</v>
      </c>
      <c r="D501" s="31">
        <v>0.375</v>
      </c>
      <c r="E501" s="31">
        <v>0.70833333333333337</v>
      </c>
      <c r="F501" s="32">
        <f>IF(D501="",0,ROUND((E501-D501)*24-1,2))</f>
        <v>7</v>
      </c>
      <c r="G501" s="32">
        <f t="shared" ref="G501:G507" si="218">IF(D501="",0,ROUND(F501-C501*24,2))</f>
        <v>0</v>
      </c>
      <c r="K501" s="33" t="s">
        <v>94</v>
      </c>
      <c r="M501" s="24"/>
      <c r="N501" s="48"/>
      <c r="O501" s="34">
        <f t="shared" si="212"/>
        <v>0</v>
      </c>
      <c r="P501" s="35">
        <f t="shared" si="216"/>
        <v>0</v>
      </c>
      <c r="Q501" s="72"/>
    </row>
    <row r="502" spans="1:17" x14ac:dyDescent="0.25">
      <c r="A502" s="28">
        <f>+A501+1</f>
        <v>43642</v>
      </c>
      <c r="B502" s="29" t="s">
        <v>23</v>
      </c>
      <c r="C502" s="30">
        <v>0.29166666666666669</v>
      </c>
      <c r="D502" s="31">
        <v>0.375</v>
      </c>
      <c r="E502" s="31">
        <v>0.70833333333333337</v>
      </c>
      <c r="F502" s="32">
        <f t="shared" ref="F502:F507" si="219">IF(D502="",0,ROUND((E502-D502)*24-1,2))</f>
        <v>7</v>
      </c>
      <c r="G502" s="32">
        <f t="shared" si="218"/>
        <v>0</v>
      </c>
      <c r="K502" s="33" t="s">
        <v>94</v>
      </c>
      <c r="M502" s="24"/>
      <c r="N502" s="48"/>
      <c r="O502" s="34">
        <f t="shared" si="212"/>
        <v>0</v>
      </c>
      <c r="P502" s="35">
        <f t="shared" si="216"/>
        <v>0</v>
      </c>
      <c r="Q502" s="72"/>
    </row>
    <row r="503" spans="1:17" x14ac:dyDescent="0.25">
      <c r="A503" s="36">
        <f>+A502+1</f>
        <v>43643</v>
      </c>
      <c r="B503" s="29" t="s">
        <v>24</v>
      </c>
      <c r="C503" s="30">
        <v>0.29166666666666669</v>
      </c>
      <c r="D503" s="31">
        <v>0.375</v>
      </c>
      <c r="E503" s="31">
        <v>0.70833333333333337</v>
      </c>
      <c r="F503" s="32">
        <f t="shared" si="219"/>
        <v>7</v>
      </c>
      <c r="G503" s="32">
        <f t="shared" si="218"/>
        <v>0</v>
      </c>
      <c r="H503" s="45"/>
      <c r="I503" s="45"/>
      <c r="J503" s="45"/>
      <c r="K503" s="33"/>
      <c r="L503" s="45"/>
      <c r="M503" s="24">
        <v>0.375</v>
      </c>
      <c r="N503" s="48">
        <v>0.70833333333333337</v>
      </c>
      <c r="O503" s="34">
        <f t="shared" si="212"/>
        <v>7</v>
      </c>
      <c r="P503" s="35">
        <f t="shared" si="216"/>
        <v>0</v>
      </c>
      <c r="Q503" s="72"/>
    </row>
    <row r="504" spans="1:17" x14ac:dyDescent="0.25">
      <c r="A504" s="36">
        <f t="shared" ref="A504:A507" si="220">+A503+1</f>
        <v>43644</v>
      </c>
      <c r="B504" s="29" t="s">
        <v>25</v>
      </c>
      <c r="C504" s="30">
        <v>0.29166666666666669</v>
      </c>
      <c r="D504" s="31">
        <v>0.375</v>
      </c>
      <c r="E504" s="31">
        <v>0.70833333333333337</v>
      </c>
      <c r="F504" s="32">
        <f t="shared" si="219"/>
        <v>7</v>
      </c>
      <c r="G504" s="32">
        <f t="shared" si="218"/>
        <v>0</v>
      </c>
      <c r="K504" s="33"/>
      <c r="M504" s="24">
        <v>0.375</v>
      </c>
      <c r="N504" s="48">
        <v>0.70833333333333337</v>
      </c>
      <c r="O504" s="34">
        <f t="shared" si="212"/>
        <v>7</v>
      </c>
      <c r="P504" s="35">
        <f t="shared" si="216"/>
        <v>0</v>
      </c>
      <c r="Q504" s="72"/>
    </row>
    <row r="505" spans="1:17" x14ac:dyDescent="0.25">
      <c r="A505" s="36">
        <f t="shared" si="220"/>
        <v>43645</v>
      </c>
      <c r="B505" s="29" t="s">
        <v>26</v>
      </c>
      <c r="C505" s="30">
        <v>0.29166666666666669</v>
      </c>
      <c r="D505" s="31">
        <v>0.375</v>
      </c>
      <c r="E505" s="31">
        <v>0.70833333333333337</v>
      </c>
      <c r="F505" s="32">
        <f t="shared" si="219"/>
        <v>7</v>
      </c>
      <c r="G505" s="32">
        <f t="shared" si="218"/>
        <v>0</v>
      </c>
      <c r="K505" s="33"/>
      <c r="M505" s="24">
        <v>0.375</v>
      </c>
      <c r="N505" s="48">
        <v>0.70833333333333337</v>
      </c>
      <c r="O505" s="34">
        <f t="shared" si="212"/>
        <v>7</v>
      </c>
      <c r="P505" s="35">
        <f t="shared" si="216"/>
        <v>0</v>
      </c>
      <c r="Q505" s="72"/>
    </row>
    <row r="506" spans="1:17" x14ac:dyDescent="0.25">
      <c r="A506" s="36">
        <f t="shared" si="220"/>
        <v>43646</v>
      </c>
      <c r="B506" s="29" t="s">
        <v>27</v>
      </c>
      <c r="C506" s="30"/>
      <c r="D506" s="31"/>
      <c r="E506" s="31"/>
      <c r="F506" s="32">
        <f t="shared" si="219"/>
        <v>0</v>
      </c>
      <c r="G506" s="32">
        <f t="shared" si="218"/>
        <v>0</v>
      </c>
      <c r="K506" s="33"/>
      <c r="M506" s="24"/>
      <c r="N506" s="25"/>
      <c r="O506" s="34">
        <f t="shared" si="212"/>
        <v>0</v>
      </c>
      <c r="P506" s="35">
        <f t="shared" si="216"/>
        <v>0</v>
      </c>
      <c r="Q506" s="72"/>
    </row>
    <row r="507" spans="1:17" x14ac:dyDescent="0.25">
      <c r="A507" s="36">
        <f t="shared" si="220"/>
        <v>43647</v>
      </c>
      <c r="B507" s="37" t="s">
        <v>28</v>
      </c>
      <c r="C507" s="38"/>
      <c r="D507" s="31"/>
      <c r="E507" s="31"/>
      <c r="F507" s="32">
        <f t="shared" si="219"/>
        <v>0</v>
      </c>
      <c r="G507" s="32">
        <f t="shared" si="218"/>
        <v>0</v>
      </c>
      <c r="H507" s="32"/>
      <c r="I507" s="32"/>
      <c r="J507" s="32"/>
      <c r="K507" s="33"/>
      <c r="M507" s="24"/>
      <c r="N507" s="25"/>
      <c r="O507" s="34">
        <f t="shared" si="212"/>
        <v>0</v>
      </c>
      <c r="P507" s="35">
        <f t="shared" si="216"/>
        <v>0</v>
      </c>
      <c r="Q507" s="72"/>
    </row>
    <row r="508" spans="1:17" ht="16.8" thickBot="1" x14ac:dyDescent="0.3">
      <c r="A508" s="39"/>
      <c r="B508" s="40" t="s">
        <v>29</v>
      </c>
      <c r="C508" s="41">
        <f>SUM(C501:C507)</f>
        <v>1.4583333333333335</v>
      </c>
      <c r="D508" s="42"/>
      <c r="E508" s="42"/>
      <c r="F508" s="43">
        <f>SUM(F501:F507)</f>
        <v>35</v>
      </c>
      <c r="G508" s="43">
        <f>SUM(G501:G507)</f>
        <v>0</v>
      </c>
      <c r="H508" s="43">
        <f>IF(G508&lt;0,G508,0)</f>
        <v>0</v>
      </c>
      <c r="I508" s="43">
        <f>IF(F508&gt;$B$3,IF(G508&lt;=8,G508,8),0)</f>
        <v>0</v>
      </c>
      <c r="J508" s="43">
        <f>IF(G508&gt;8,G508-8,0)</f>
        <v>0</v>
      </c>
      <c r="K508" s="44"/>
      <c r="M508" s="24"/>
      <c r="N508" s="25"/>
      <c r="O508" s="26"/>
      <c r="P508" s="49" t="str">
        <f t="shared" ref="P508" si="221">IF(K508="RTT",-"7:0:0",IF(O508="","",O508-TIMEVALUE("7:00")+10^-10))</f>
        <v/>
      </c>
      <c r="Q508" s="72"/>
    </row>
    <row r="509" spans="1:17" ht="16.8" thickBot="1" x14ac:dyDescent="0.3">
      <c r="F509" s="50"/>
      <c r="G509" s="50"/>
      <c r="K509" s="51"/>
      <c r="M509" s="24"/>
      <c r="N509" s="25"/>
      <c r="O509" s="26"/>
      <c r="P509" s="49"/>
      <c r="Q509" s="72"/>
    </row>
    <row r="510" spans="1:17" x14ac:dyDescent="0.25">
      <c r="A510" s="19" t="s">
        <v>34</v>
      </c>
      <c r="B510" s="20"/>
      <c r="C510" s="21"/>
      <c r="D510" s="22"/>
      <c r="E510" s="22"/>
      <c r="F510" s="52"/>
      <c r="G510" s="53"/>
      <c r="H510" s="53"/>
      <c r="I510" s="53"/>
      <c r="J510" s="53"/>
      <c r="K510" s="54"/>
      <c r="M510" s="24"/>
      <c r="N510" s="25"/>
      <c r="O510" s="55">
        <f>SUM(O464:O509)</f>
        <v>151.5</v>
      </c>
      <c r="P510" s="56">
        <f>SUM(P464:P509)</f>
        <v>54</v>
      </c>
      <c r="Q510" s="72"/>
    </row>
    <row r="511" spans="1:17" ht="16.8" thickBot="1" x14ac:dyDescent="0.3">
      <c r="A511" s="57"/>
      <c r="B511" s="58" t="s">
        <v>35</v>
      </c>
      <c r="C511" s="41">
        <f>+C472+C481+C490+C499+C508</f>
        <v>7.2916666666666679</v>
      </c>
      <c r="D511" s="59"/>
      <c r="E511" s="59"/>
      <c r="F511" s="60">
        <f>+F472+F481+F490+F499+F508</f>
        <v>180</v>
      </c>
      <c r="G511" s="60">
        <f>+G472+G481+G490+G499+G508</f>
        <v>5</v>
      </c>
      <c r="H511" s="60">
        <f>+H472+H481+H490+H499+H508</f>
        <v>0</v>
      </c>
      <c r="I511" s="60">
        <f>+I472+I481+I490+I499+I508</f>
        <v>5</v>
      </c>
      <c r="J511" s="60">
        <f>+J472+J481+J490+J499+J508</f>
        <v>0</v>
      </c>
      <c r="K511" s="61"/>
      <c r="M511" s="85" t="s">
        <v>36</v>
      </c>
      <c r="N511" s="86"/>
      <c r="O511" s="86"/>
      <c r="P511" s="62">
        <f>P510-G511</f>
        <v>49</v>
      </c>
    </row>
    <row r="512" spans="1:17" x14ac:dyDescent="0.25">
      <c r="G512" s="63"/>
      <c r="K512" s="63"/>
    </row>
    <row r="513" spans="1:17" x14ac:dyDescent="0.25">
      <c r="F513" s="50"/>
      <c r="J513" s="5" t="s">
        <v>95</v>
      </c>
      <c r="O513" s="65"/>
      <c r="P513" s="64"/>
    </row>
    <row r="514" spans="1:17" x14ac:dyDescent="0.25">
      <c r="A514" s="7" t="s">
        <v>37</v>
      </c>
      <c r="O514" s="65" t="s">
        <v>38</v>
      </c>
      <c r="P514" s="66">
        <f>I511+J511</f>
        <v>5</v>
      </c>
    </row>
    <row r="515" spans="1:17" x14ac:dyDescent="0.25">
      <c r="A515" s="6" t="s">
        <v>0</v>
      </c>
      <c r="B515" s="7" t="s">
        <v>39</v>
      </c>
      <c r="G515" s="6"/>
      <c r="I515" s="6" t="s">
        <v>1</v>
      </c>
      <c r="J515" s="8">
        <v>43646</v>
      </c>
      <c r="K515" s="4"/>
      <c r="N515" s="64"/>
      <c r="O515" s="67"/>
      <c r="P515" s="64"/>
    </row>
    <row r="516" spans="1:17" ht="16.8" thickBot="1" x14ac:dyDescent="0.3">
      <c r="A516" s="9" t="s">
        <v>2</v>
      </c>
      <c r="B516" s="3">
        <v>35</v>
      </c>
    </row>
    <row r="517" spans="1:17" x14ac:dyDescent="0.25">
      <c r="C517" s="80" t="s">
        <v>3</v>
      </c>
      <c r="D517" s="81"/>
      <c r="E517" s="81"/>
      <c r="F517" s="81"/>
      <c r="G517" s="81"/>
      <c r="H517" s="81"/>
      <c r="I517" s="81"/>
      <c r="J517" s="81"/>
      <c r="K517" s="82"/>
    </row>
    <row r="518" spans="1:17" ht="48.6" x14ac:dyDescent="0.25">
      <c r="C518" s="10" t="s">
        <v>4</v>
      </c>
      <c r="D518" s="11" t="s">
        <v>5</v>
      </c>
      <c r="E518" s="11" t="s">
        <v>56</v>
      </c>
      <c r="F518" s="11" t="s">
        <v>7</v>
      </c>
      <c r="G518" s="11" t="s">
        <v>8</v>
      </c>
      <c r="H518" s="11" t="s">
        <v>9</v>
      </c>
      <c r="I518" s="11" t="s">
        <v>10</v>
      </c>
      <c r="J518" s="11" t="s">
        <v>11</v>
      </c>
      <c r="K518" s="12" t="s">
        <v>12</v>
      </c>
      <c r="M518" s="13"/>
      <c r="N518" s="83" t="s">
        <v>13</v>
      </c>
      <c r="O518" s="83"/>
      <c r="P518" s="84"/>
    </row>
    <row r="519" spans="1:17" ht="33" thickBot="1" x14ac:dyDescent="0.3">
      <c r="C519" s="10" t="s">
        <v>14</v>
      </c>
      <c r="D519" s="11" t="s">
        <v>14</v>
      </c>
      <c r="E519" s="11" t="s">
        <v>14</v>
      </c>
      <c r="F519" s="11"/>
      <c r="G519" s="11" t="s">
        <v>15</v>
      </c>
      <c r="H519" s="11"/>
      <c r="I519" s="14">
        <v>0.25</v>
      </c>
      <c r="J519" s="14">
        <v>0.5</v>
      </c>
      <c r="K519" s="15"/>
      <c r="M519" s="16" t="s">
        <v>16</v>
      </c>
      <c r="N519" s="17" t="s">
        <v>17</v>
      </c>
      <c r="O519" s="17" t="s">
        <v>18</v>
      </c>
      <c r="P519" s="18" t="s">
        <v>19</v>
      </c>
    </row>
    <row r="520" spans="1:17" x14ac:dyDescent="0.25">
      <c r="A520" s="19" t="s">
        <v>20</v>
      </c>
      <c r="B520" s="20"/>
      <c r="C520" s="21"/>
      <c r="D520" s="22"/>
      <c r="E520" s="22"/>
      <c r="F520" s="22"/>
      <c r="G520" s="22"/>
      <c r="H520" s="22"/>
      <c r="I520" s="22"/>
      <c r="J520" s="22"/>
      <c r="K520" s="23"/>
      <c r="M520" s="24"/>
      <c r="N520" s="25"/>
      <c r="O520" s="26" t="str">
        <f>IF(M520="","",IF((N520-M520)&lt;TIME(4,0,0),(N520-M520),(N520-M520)-TIME(1,0,0)))</f>
        <v/>
      </c>
      <c r="P520" s="27">
        <v>49</v>
      </c>
    </row>
    <row r="521" spans="1:17" x14ac:dyDescent="0.25">
      <c r="A521" s="28">
        <v>43648</v>
      </c>
      <c r="B521" s="29" t="s">
        <v>22</v>
      </c>
      <c r="C521" s="30">
        <v>0.29166666666666669</v>
      </c>
      <c r="D521" s="31">
        <v>0.375</v>
      </c>
      <c r="E521" s="31">
        <v>0.70833333333333337</v>
      </c>
      <c r="F521" s="32">
        <f>IF(D521="",0,ROUND((E521-D521)*24-1,2))</f>
        <v>7</v>
      </c>
      <c r="G521" s="32">
        <f t="shared" ref="G521:G527" si="222">IF(D521="",0,ROUND(F521-C521*24,2))</f>
        <v>0</v>
      </c>
      <c r="K521" s="33"/>
      <c r="M521" s="24">
        <v>0.375</v>
      </c>
      <c r="N521" s="48">
        <v>0.70833333333333337</v>
      </c>
      <c r="O521" s="34">
        <f t="shared" ref="O521:O527" si="223">IF(M521="",0,ROUND((N521-M521)*24-1,2))</f>
        <v>7</v>
      </c>
      <c r="P521" s="35">
        <f t="shared" ref="P521:P522" si="224">IF(M521="",0,ROUND(O521-C521*24,2))</f>
        <v>0</v>
      </c>
      <c r="Q521" s="72"/>
    </row>
    <row r="522" spans="1:17" x14ac:dyDescent="0.25">
      <c r="A522" s="28">
        <f>+A521+1</f>
        <v>43649</v>
      </c>
      <c r="B522" s="29" t="s">
        <v>23</v>
      </c>
      <c r="C522" s="30">
        <v>0.29166666666666669</v>
      </c>
      <c r="D522" s="31">
        <v>0.375</v>
      </c>
      <c r="E522" s="31">
        <v>0.70833333333333337</v>
      </c>
      <c r="F522" s="32">
        <f t="shared" ref="F522:F527" si="225">IF(D522="",0,ROUND((E522-D522)*24-1,2))</f>
        <v>7</v>
      </c>
      <c r="G522" s="32">
        <f t="shared" si="222"/>
        <v>0</v>
      </c>
      <c r="K522" s="33"/>
      <c r="M522" s="24">
        <v>0.375</v>
      </c>
      <c r="N522" s="48">
        <v>0.70833333333333337</v>
      </c>
      <c r="O522" s="34">
        <f t="shared" si="223"/>
        <v>7</v>
      </c>
      <c r="P522" s="35">
        <f t="shared" si="224"/>
        <v>0</v>
      </c>
      <c r="Q522" s="72"/>
    </row>
    <row r="523" spans="1:17" x14ac:dyDescent="0.25">
      <c r="A523" s="36">
        <f>+A522+1</f>
        <v>43650</v>
      </c>
      <c r="B523" s="29" t="s">
        <v>24</v>
      </c>
      <c r="C523" s="30">
        <v>0.29166666666666669</v>
      </c>
      <c r="D523" s="31">
        <v>0.375</v>
      </c>
      <c r="E523" s="31">
        <v>0.70833333333333337</v>
      </c>
      <c r="F523" s="32">
        <f t="shared" si="225"/>
        <v>7</v>
      </c>
      <c r="G523" s="32">
        <f t="shared" si="222"/>
        <v>0</v>
      </c>
      <c r="K523" s="33" t="s">
        <v>96</v>
      </c>
      <c r="M523" s="24"/>
      <c r="N523" s="48"/>
      <c r="O523" s="34">
        <f t="shared" si="223"/>
        <v>0</v>
      </c>
      <c r="P523" s="35">
        <f t="shared" ref="P523:P527" si="226">IF(M523="",0,ROUND(O523-C523*24,2))</f>
        <v>0</v>
      </c>
      <c r="Q523" s="72"/>
    </row>
    <row r="524" spans="1:17" x14ac:dyDescent="0.25">
      <c r="A524" s="36">
        <f t="shared" ref="A524:A527" si="227">+A523+1</f>
        <v>43651</v>
      </c>
      <c r="B524" s="29" t="s">
        <v>25</v>
      </c>
      <c r="C524" s="30">
        <v>0.29166666666666669</v>
      </c>
      <c r="D524" s="31">
        <v>0.375</v>
      </c>
      <c r="E524" s="31">
        <v>0.70833333333333337</v>
      </c>
      <c r="F524" s="32">
        <f t="shared" si="225"/>
        <v>7</v>
      </c>
      <c r="G524" s="32">
        <f t="shared" si="222"/>
        <v>0</v>
      </c>
      <c r="K524" s="33" t="s">
        <v>96</v>
      </c>
      <c r="M524" s="24"/>
      <c r="N524" s="48"/>
      <c r="O524" s="34">
        <f t="shared" si="223"/>
        <v>0</v>
      </c>
      <c r="P524" s="35">
        <f t="shared" si="226"/>
        <v>0</v>
      </c>
      <c r="Q524" s="72"/>
    </row>
    <row r="525" spans="1:17" x14ac:dyDescent="0.25">
      <c r="A525" s="36">
        <f t="shared" si="227"/>
        <v>43652</v>
      </c>
      <c r="B525" s="29" t="s">
        <v>26</v>
      </c>
      <c r="C525" s="30">
        <v>0.29166666666666669</v>
      </c>
      <c r="D525" s="31">
        <v>0.375</v>
      </c>
      <c r="E525" s="31">
        <v>0.70833333333333337</v>
      </c>
      <c r="F525" s="32">
        <f t="shared" si="225"/>
        <v>7</v>
      </c>
      <c r="G525" s="32">
        <f t="shared" si="222"/>
        <v>0</v>
      </c>
      <c r="K525" s="33" t="s">
        <v>96</v>
      </c>
      <c r="M525" s="24"/>
      <c r="N525" s="48"/>
      <c r="O525" s="34">
        <f t="shared" si="223"/>
        <v>0</v>
      </c>
      <c r="P525" s="35">
        <f t="shared" si="226"/>
        <v>0</v>
      </c>
      <c r="Q525" s="72"/>
    </row>
    <row r="526" spans="1:17" x14ac:dyDescent="0.25">
      <c r="A526" s="36">
        <f t="shared" si="227"/>
        <v>43653</v>
      </c>
      <c r="B526" s="29" t="s">
        <v>27</v>
      </c>
      <c r="C526" s="30"/>
      <c r="D526" s="31"/>
      <c r="E526" s="31"/>
      <c r="F526" s="32">
        <f t="shared" si="225"/>
        <v>0</v>
      </c>
      <c r="G526" s="32">
        <f t="shared" si="222"/>
        <v>0</v>
      </c>
      <c r="K526" s="33"/>
      <c r="M526" s="47"/>
      <c r="N526" s="48"/>
      <c r="O526" s="34">
        <f t="shared" si="223"/>
        <v>0</v>
      </c>
      <c r="P526" s="35">
        <f t="shared" si="226"/>
        <v>0</v>
      </c>
      <c r="Q526" s="72"/>
    </row>
    <row r="527" spans="1:17" x14ac:dyDescent="0.25">
      <c r="A527" s="36">
        <f t="shared" si="227"/>
        <v>43654</v>
      </c>
      <c r="B527" s="37" t="s">
        <v>28</v>
      </c>
      <c r="C527" s="38"/>
      <c r="D527" s="31"/>
      <c r="E527" s="31"/>
      <c r="F527" s="32">
        <f t="shared" si="225"/>
        <v>0</v>
      </c>
      <c r="G527" s="32">
        <f t="shared" si="222"/>
        <v>0</v>
      </c>
      <c r="H527" s="32"/>
      <c r="I527" s="32"/>
      <c r="J527" s="32"/>
      <c r="K527" s="33"/>
      <c r="M527" s="47"/>
      <c r="N527" s="48"/>
      <c r="O527" s="34">
        <f t="shared" si="223"/>
        <v>0</v>
      </c>
      <c r="P527" s="35">
        <f t="shared" si="226"/>
        <v>0</v>
      </c>
      <c r="Q527" s="72"/>
    </row>
    <row r="528" spans="1:17" ht="16.8" thickBot="1" x14ac:dyDescent="0.3">
      <c r="A528" s="39"/>
      <c r="B528" s="40" t="s">
        <v>29</v>
      </c>
      <c r="C528" s="41">
        <f>SUM(C521:C527)</f>
        <v>1.4583333333333335</v>
      </c>
      <c r="D528" s="42"/>
      <c r="E528" s="42"/>
      <c r="F528" s="43">
        <f>SUM(F521:F527)</f>
        <v>35</v>
      </c>
      <c r="G528" s="43">
        <f>SUM(G521:G527)</f>
        <v>0</v>
      </c>
      <c r="H528" s="43">
        <f>IF(G528&lt;0,G528,0)</f>
        <v>0</v>
      </c>
      <c r="I528" s="43">
        <f>IF(F528&gt;$B$3,IF(G528&lt;=8,G528,8),0)</f>
        <v>0</v>
      </c>
      <c r="J528" s="43">
        <f>IF(G528&gt;8,G528-8,0)</f>
        <v>0</v>
      </c>
      <c r="K528" s="44"/>
      <c r="L528" s="45"/>
      <c r="M528" s="46"/>
      <c r="N528" s="46"/>
      <c r="O528" s="34"/>
      <c r="P528" s="35"/>
      <c r="Q528" s="72"/>
    </row>
    <row r="529" spans="1:18" x14ac:dyDescent="0.25">
      <c r="A529" s="19" t="s">
        <v>30</v>
      </c>
      <c r="B529" s="20"/>
      <c r="C529" s="21"/>
      <c r="D529" s="22"/>
      <c r="E529" s="22"/>
      <c r="F529" s="22"/>
      <c r="G529" s="22"/>
      <c r="K529" s="23"/>
      <c r="M529" s="24"/>
      <c r="N529" s="25"/>
      <c r="O529" s="34">
        <f t="shared" ref="O529:O536" si="228">IF(M529="",0,ROUND((N529-M529)*24-1,2))</f>
        <v>0</v>
      </c>
      <c r="P529" s="35">
        <f t="shared" ref="P529:P536" si="229">IF(M529="",0,ROUND(O529-C529*24,2))</f>
        <v>0</v>
      </c>
      <c r="Q529" s="72"/>
    </row>
    <row r="530" spans="1:18" x14ac:dyDescent="0.25">
      <c r="A530" s="28">
        <f>A527+1</f>
        <v>43655</v>
      </c>
      <c r="B530" s="29" t="s">
        <v>22</v>
      </c>
      <c r="C530" s="30">
        <v>0.29166666666666669</v>
      </c>
      <c r="D530" s="31">
        <v>0.375</v>
      </c>
      <c r="E530" s="31">
        <v>0.77083333333333337</v>
      </c>
      <c r="F530" s="32">
        <f>IF(D530="",0,ROUND((E530-D530)*24-1,2))</f>
        <v>8.5</v>
      </c>
      <c r="G530" s="32">
        <f t="shared" ref="G530:G536" si="230">IF(D530="",0,ROUND(F530-C530*24,2))</f>
        <v>1.5</v>
      </c>
      <c r="K530" s="33"/>
      <c r="M530" s="24">
        <v>0.375</v>
      </c>
      <c r="N530" s="48">
        <v>0.77083333333333337</v>
      </c>
      <c r="O530" s="34">
        <f t="shared" si="228"/>
        <v>8.5</v>
      </c>
      <c r="P530" s="35">
        <f t="shared" si="229"/>
        <v>1.5</v>
      </c>
      <c r="Q530" s="72" t="s">
        <v>98</v>
      </c>
    </row>
    <row r="531" spans="1:18" x14ac:dyDescent="0.25">
      <c r="A531" s="28">
        <f>+A530+1</f>
        <v>43656</v>
      </c>
      <c r="B531" s="29" t="s">
        <v>23</v>
      </c>
      <c r="C531" s="30">
        <v>0.29166666666666669</v>
      </c>
      <c r="D531" s="31">
        <v>0.375</v>
      </c>
      <c r="E531" s="31">
        <v>0.71875</v>
      </c>
      <c r="F531" s="32">
        <f t="shared" ref="F531:F536" si="231">IF(D531="",0,ROUND((E531-D531)*24-1,2))</f>
        <v>7.25</v>
      </c>
      <c r="G531" s="32">
        <f t="shared" si="230"/>
        <v>0.25</v>
      </c>
      <c r="K531" s="33"/>
      <c r="M531" s="24">
        <v>0.375</v>
      </c>
      <c r="N531" s="48">
        <v>0.71875</v>
      </c>
      <c r="O531" s="34">
        <f t="shared" si="228"/>
        <v>7.25</v>
      </c>
      <c r="P531" s="35">
        <f t="shared" si="229"/>
        <v>0.25</v>
      </c>
      <c r="Q531" s="72" t="s">
        <v>99</v>
      </c>
      <c r="R531" s="5" t="s">
        <v>103</v>
      </c>
    </row>
    <row r="532" spans="1:18" x14ac:dyDescent="0.25">
      <c r="A532" s="36">
        <f>+A531+1</f>
        <v>43657</v>
      </c>
      <c r="B532" s="29" t="s">
        <v>24</v>
      </c>
      <c r="C532" s="30">
        <v>0.29166666666666669</v>
      </c>
      <c r="D532" s="31">
        <v>0.375</v>
      </c>
      <c r="E532" s="31">
        <v>0.70833333333333337</v>
      </c>
      <c r="F532" s="32">
        <f t="shared" si="231"/>
        <v>7</v>
      </c>
      <c r="G532" s="32">
        <f t="shared" si="230"/>
        <v>0</v>
      </c>
      <c r="K532" s="33"/>
      <c r="M532" s="24">
        <v>0.375</v>
      </c>
      <c r="N532" s="48">
        <v>0.72916666666666663</v>
      </c>
      <c r="O532" s="34">
        <f t="shared" si="228"/>
        <v>7.5</v>
      </c>
      <c r="P532" s="35">
        <f t="shared" si="229"/>
        <v>0.5</v>
      </c>
      <c r="Q532" s="72" t="s">
        <v>116</v>
      </c>
    </row>
    <row r="533" spans="1:18" x14ac:dyDescent="0.25">
      <c r="A533" s="36">
        <f t="shared" ref="A533:A536" si="232">+A532+1</f>
        <v>43658</v>
      </c>
      <c r="B533" s="29" t="s">
        <v>25</v>
      </c>
      <c r="C533" s="30">
        <v>0.29166666666666669</v>
      </c>
      <c r="D533" s="31">
        <v>0.375</v>
      </c>
      <c r="E533" s="31">
        <v>0.70833333333333337</v>
      </c>
      <c r="F533" s="32">
        <f t="shared" si="231"/>
        <v>7</v>
      </c>
      <c r="G533" s="32">
        <f t="shared" si="230"/>
        <v>0</v>
      </c>
      <c r="K533" s="33"/>
      <c r="M533" s="24">
        <v>0.375</v>
      </c>
      <c r="N533" s="48">
        <v>0.70833333333333337</v>
      </c>
      <c r="O533" s="34">
        <f t="shared" si="228"/>
        <v>7</v>
      </c>
      <c r="P533" s="35">
        <f t="shared" si="229"/>
        <v>0</v>
      </c>
      <c r="Q533" s="72"/>
    </row>
    <row r="534" spans="1:18" x14ac:dyDescent="0.25">
      <c r="A534" s="36">
        <f t="shared" si="232"/>
        <v>43659</v>
      </c>
      <c r="B534" s="29" t="s">
        <v>26</v>
      </c>
      <c r="C534" s="30">
        <v>0.29166666666666669</v>
      </c>
      <c r="D534" s="31">
        <v>0.375</v>
      </c>
      <c r="E534" s="31">
        <v>0.70833333333333337</v>
      </c>
      <c r="F534" s="32">
        <f t="shared" si="231"/>
        <v>7</v>
      </c>
      <c r="G534" s="32">
        <f t="shared" si="230"/>
        <v>0</v>
      </c>
      <c r="K534" s="33" t="s">
        <v>102</v>
      </c>
      <c r="M534" s="24">
        <v>0.375</v>
      </c>
      <c r="N534" s="48">
        <v>0.70833333333333337</v>
      </c>
      <c r="O534" s="34">
        <f t="shared" si="228"/>
        <v>7</v>
      </c>
      <c r="P534" s="35">
        <f t="shared" si="229"/>
        <v>0</v>
      </c>
      <c r="Q534" s="72"/>
    </row>
    <row r="535" spans="1:18" x14ac:dyDescent="0.25">
      <c r="A535" s="36">
        <f t="shared" si="232"/>
        <v>43660</v>
      </c>
      <c r="B535" s="29" t="s">
        <v>27</v>
      </c>
      <c r="C535" s="30"/>
      <c r="D535" s="31"/>
      <c r="E535" s="31"/>
      <c r="F535" s="32">
        <f t="shared" si="231"/>
        <v>0</v>
      </c>
      <c r="G535" s="32">
        <f t="shared" si="230"/>
        <v>0</v>
      </c>
      <c r="H535" s="45"/>
      <c r="I535" s="45"/>
      <c r="J535" s="45"/>
      <c r="K535" s="33"/>
      <c r="L535" s="45"/>
      <c r="M535" s="47"/>
      <c r="N535" s="48"/>
      <c r="O535" s="34">
        <f t="shared" si="228"/>
        <v>0</v>
      </c>
      <c r="P535" s="35">
        <f t="shared" si="229"/>
        <v>0</v>
      </c>
    </row>
    <row r="536" spans="1:18" x14ac:dyDescent="0.25">
      <c r="A536" s="36">
        <f t="shared" si="232"/>
        <v>43661</v>
      </c>
      <c r="B536" s="37" t="s">
        <v>28</v>
      </c>
      <c r="C536" s="38"/>
      <c r="D536" s="31"/>
      <c r="E536" s="31"/>
      <c r="F536" s="32">
        <f t="shared" si="231"/>
        <v>0</v>
      </c>
      <c r="G536" s="32">
        <f t="shared" si="230"/>
        <v>0</v>
      </c>
      <c r="H536" s="32"/>
      <c r="I536" s="32"/>
      <c r="J536" s="32"/>
      <c r="K536" s="33"/>
      <c r="M536" s="47"/>
      <c r="N536" s="48"/>
      <c r="O536" s="34">
        <f t="shared" si="228"/>
        <v>0</v>
      </c>
      <c r="P536" s="35">
        <f t="shared" si="229"/>
        <v>0</v>
      </c>
      <c r="Q536" s="72"/>
    </row>
    <row r="537" spans="1:18" ht="16.8" thickBot="1" x14ac:dyDescent="0.3">
      <c r="A537" s="39"/>
      <c r="B537" s="40" t="s">
        <v>29</v>
      </c>
      <c r="C537" s="41">
        <f>SUM(C530:C536)</f>
        <v>1.4583333333333335</v>
      </c>
      <c r="D537" s="42"/>
      <c r="E537" s="42"/>
      <c r="F537" s="43">
        <f>SUM(F530:F536)</f>
        <v>36.75</v>
      </c>
      <c r="G537" s="43">
        <f>SUM(G530:G536)</f>
        <v>1.75</v>
      </c>
      <c r="H537" s="43">
        <f>IF(G537&lt;0,G537,0)</f>
        <v>0</v>
      </c>
      <c r="I537" s="43">
        <f>IF(F537&gt;$B$3,IF(G537&lt;=8,G537,8),0)</f>
        <v>1.75</v>
      </c>
      <c r="J537" s="43">
        <f>IF(G537&gt;8,G537-8,0)</f>
        <v>0</v>
      </c>
      <c r="K537" s="44"/>
      <c r="M537" s="46"/>
      <c r="N537" s="46"/>
      <c r="O537" s="34"/>
      <c r="P537" s="35"/>
      <c r="Q537" s="72"/>
    </row>
    <row r="538" spans="1:18" x14ac:dyDescent="0.25">
      <c r="A538" s="19" t="s">
        <v>31</v>
      </c>
      <c r="B538" s="20"/>
      <c r="C538" s="21"/>
      <c r="D538" s="22"/>
      <c r="E538" s="22"/>
      <c r="F538" s="22"/>
      <c r="G538" s="22"/>
      <c r="K538" s="23"/>
      <c r="M538" s="24"/>
      <c r="N538" s="25"/>
      <c r="O538" s="34">
        <f t="shared" ref="O538:O545" si="233">IF(M538="",0,ROUND((N538-M538)*24-1,2))</f>
        <v>0</v>
      </c>
      <c r="P538" s="35">
        <f t="shared" ref="P538:P545" si="234">IF(M538="",0,ROUND(O538-C538*24,2))</f>
        <v>0</v>
      </c>
      <c r="Q538" s="72"/>
    </row>
    <row r="539" spans="1:18" x14ac:dyDescent="0.25">
      <c r="A539" s="28">
        <f>A536+1</f>
        <v>43662</v>
      </c>
      <c r="B539" s="29" t="s">
        <v>22</v>
      </c>
      <c r="C539" s="30">
        <v>0.29166666666666669</v>
      </c>
      <c r="D539" s="31">
        <v>0.375</v>
      </c>
      <c r="E539" s="31">
        <v>0.70833333333333337</v>
      </c>
      <c r="F539" s="32">
        <f>IF(D539="",0,ROUND((E539-D539)*24-1,2))</f>
        <v>7</v>
      </c>
      <c r="G539" s="32">
        <f t="shared" ref="G539:G545" si="235">IF(D539="",0,ROUND(F539-C539*24,2))</f>
        <v>0</v>
      </c>
      <c r="K539" s="33"/>
      <c r="M539" s="24">
        <v>0.375</v>
      </c>
      <c r="N539" s="48">
        <v>0.72916666666666663</v>
      </c>
      <c r="O539" s="34">
        <f t="shared" si="233"/>
        <v>7.5</v>
      </c>
      <c r="P539" s="35">
        <f t="shared" si="234"/>
        <v>0.5</v>
      </c>
      <c r="Q539" s="72" t="s">
        <v>115</v>
      </c>
    </row>
    <row r="540" spans="1:18" x14ac:dyDescent="0.25">
      <c r="A540" s="28">
        <f>+A539+1</f>
        <v>43663</v>
      </c>
      <c r="B540" s="29" t="s">
        <v>23</v>
      </c>
      <c r="C540" s="30">
        <v>0.29166666666666669</v>
      </c>
      <c r="D540" s="31">
        <v>0.375</v>
      </c>
      <c r="E540" s="31">
        <v>0.70833333333333337</v>
      </c>
      <c r="F540" s="32">
        <f t="shared" ref="F540:F545" si="236">IF(D540="",0,ROUND((E540-D540)*24-1,2))</f>
        <v>7</v>
      </c>
      <c r="G540" s="32">
        <f t="shared" si="235"/>
        <v>0</v>
      </c>
      <c r="K540" s="33"/>
      <c r="M540" s="24">
        <v>0.375</v>
      </c>
      <c r="N540" s="48">
        <v>0.72916666666666663</v>
      </c>
      <c r="O540" s="34">
        <f t="shared" si="233"/>
        <v>7.5</v>
      </c>
      <c r="P540" s="35">
        <f t="shared" si="234"/>
        <v>0.5</v>
      </c>
      <c r="Q540" s="72" t="s">
        <v>106</v>
      </c>
    </row>
    <row r="541" spans="1:18" x14ac:dyDescent="0.25">
      <c r="A541" s="36">
        <f>+A540+1</f>
        <v>43664</v>
      </c>
      <c r="B541" s="29" t="s">
        <v>24</v>
      </c>
      <c r="C541" s="30">
        <v>0.29166666666666669</v>
      </c>
      <c r="D541" s="31">
        <v>0.375</v>
      </c>
      <c r="E541" s="31">
        <v>0.70833333333333337</v>
      </c>
      <c r="F541" s="32">
        <f t="shared" si="236"/>
        <v>7</v>
      </c>
      <c r="G541" s="32">
        <f t="shared" si="235"/>
        <v>0</v>
      </c>
      <c r="K541" s="33"/>
      <c r="M541" s="24">
        <v>0.375</v>
      </c>
      <c r="N541" s="48">
        <v>0.72916666666666663</v>
      </c>
      <c r="O541" s="34">
        <f t="shared" si="233"/>
        <v>7.5</v>
      </c>
      <c r="P541" s="35">
        <f t="shared" si="234"/>
        <v>0.5</v>
      </c>
      <c r="Q541" s="72" t="s">
        <v>114</v>
      </c>
    </row>
    <row r="542" spans="1:18" x14ac:dyDescent="0.25">
      <c r="A542" s="36">
        <f t="shared" ref="A542:A545" si="237">+A541+1</f>
        <v>43665</v>
      </c>
      <c r="B542" s="29" t="s">
        <v>25</v>
      </c>
      <c r="C542" s="30">
        <v>0.29166666666666669</v>
      </c>
      <c r="D542" s="31">
        <v>0.375</v>
      </c>
      <c r="E542" s="31">
        <v>0.70833333333333337</v>
      </c>
      <c r="F542" s="32">
        <f t="shared" si="236"/>
        <v>7</v>
      </c>
      <c r="G542" s="32">
        <f t="shared" si="235"/>
        <v>0</v>
      </c>
      <c r="H542" s="45"/>
      <c r="I542" s="45"/>
      <c r="J542" s="45"/>
      <c r="K542" s="33"/>
      <c r="L542" s="45"/>
      <c r="M542" s="24">
        <v>0.375</v>
      </c>
      <c r="N542" s="48">
        <v>0.72916666666666663</v>
      </c>
      <c r="O542" s="34">
        <f t="shared" si="233"/>
        <v>7.5</v>
      </c>
      <c r="P542" s="35">
        <f t="shared" si="234"/>
        <v>0.5</v>
      </c>
      <c r="Q542" s="72" t="s">
        <v>106</v>
      </c>
    </row>
    <row r="543" spans="1:18" x14ac:dyDescent="0.25">
      <c r="A543" s="36">
        <f t="shared" si="237"/>
        <v>43666</v>
      </c>
      <c r="B543" s="29" t="s">
        <v>26</v>
      </c>
      <c r="C543" s="30">
        <v>0.29166666666666669</v>
      </c>
      <c r="D543" s="31">
        <v>0.375</v>
      </c>
      <c r="E543" s="31">
        <v>0.70833333333333337</v>
      </c>
      <c r="F543" s="32">
        <f t="shared" si="236"/>
        <v>7</v>
      </c>
      <c r="G543" s="32">
        <f t="shared" si="235"/>
        <v>0</v>
      </c>
      <c r="K543" s="33"/>
      <c r="M543" s="24">
        <v>0.375</v>
      </c>
      <c r="N543" s="48">
        <v>0.72916666666666663</v>
      </c>
      <c r="O543" s="34">
        <f t="shared" si="233"/>
        <v>7.5</v>
      </c>
      <c r="P543" s="35">
        <f t="shared" si="234"/>
        <v>0.5</v>
      </c>
      <c r="Q543" s="72" t="s">
        <v>106</v>
      </c>
    </row>
    <row r="544" spans="1:18" x14ac:dyDescent="0.25">
      <c r="A544" s="36">
        <f t="shared" si="237"/>
        <v>43667</v>
      </c>
      <c r="B544" s="29" t="s">
        <v>27</v>
      </c>
      <c r="C544" s="30"/>
      <c r="D544" s="31"/>
      <c r="E544" s="31"/>
      <c r="F544" s="32">
        <f t="shared" si="236"/>
        <v>0</v>
      </c>
      <c r="G544" s="32">
        <f t="shared" si="235"/>
        <v>0</v>
      </c>
      <c r="K544" s="68"/>
      <c r="M544" s="47"/>
      <c r="N544" s="48"/>
      <c r="O544" s="34">
        <f t="shared" si="233"/>
        <v>0</v>
      </c>
      <c r="P544" s="35">
        <f t="shared" si="234"/>
        <v>0</v>
      </c>
      <c r="Q544" s="72"/>
    </row>
    <row r="545" spans="1:17" x14ac:dyDescent="0.25">
      <c r="A545" s="36">
        <f t="shared" si="237"/>
        <v>43668</v>
      </c>
      <c r="B545" s="37" t="s">
        <v>28</v>
      </c>
      <c r="C545" s="38"/>
      <c r="D545" s="31"/>
      <c r="E545" s="31"/>
      <c r="F545" s="32">
        <f t="shared" si="236"/>
        <v>0</v>
      </c>
      <c r="G545" s="32">
        <f t="shared" si="235"/>
        <v>0</v>
      </c>
      <c r="H545" s="32"/>
      <c r="I545" s="32"/>
      <c r="J545" s="32"/>
      <c r="K545" s="33"/>
      <c r="M545" s="47"/>
      <c r="N545" s="48"/>
      <c r="O545" s="34">
        <f t="shared" si="233"/>
        <v>0</v>
      </c>
      <c r="P545" s="35">
        <f t="shared" si="234"/>
        <v>0</v>
      </c>
      <c r="Q545" s="72"/>
    </row>
    <row r="546" spans="1:17" ht="16.8" thickBot="1" x14ac:dyDescent="0.3">
      <c r="A546" s="39"/>
      <c r="B546" s="40" t="s">
        <v>29</v>
      </c>
      <c r="C546" s="41">
        <f>SUM(C539:C545)</f>
        <v>1.4583333333333335</v>
      </c>
      <c r="D546" s="42"/>
      <c r="E546" s="42"/>
      <c r="F546" s="43">
        <f>SUM(F539:F545)</f>
        <v>35</v>
      </c>
      <c r="G546" s="43">
        <f>SUM(G539:G545)</f>
        <v>0</v>
      </c>
      <c r="H546" s="43">
        <f>IF(G546&lt;0,G546,0)</f>
        <v>0</v>
      </c>
      <c r="I546" s="43">
        <f>IF(F546&gt;$B$3,IF(G546&lt;=8,G546,8),0)</f>
        <v>0</v>
      </c>
      <c r="J546" s="43">
        <f>IF(G546&gt;8,G546-8,0)</f>
        <v>0</v>
      </c>
      <c r="K546" s="44"/>
      <c r="M546" s="46"/>
      <c r="N546" s="46"/>
      <c r="O546" s="34"/>
      <c r="P546" s="35"/>
      <c r="Q546" s="72"/>
    </row>
    <row r="547" spans="1:17" x14ac:dyDescent="0.25">
      <c r="A547" s="19" t="s">
        <v>32</v>
      </c>
      <c r="B547" s="20"/>
      <c r="C547" s="21"/>
      <c r="D547" s="22"/>
      <c r="E547" s="22"/>
      <c r="F547" s="22"/>
      <c r="G547" s="22"/>
      <c r="K547" s="23"/>
      <c r="M547" s="24"/>
      <c r="N547" s="25"/>
      <c r="O547" s="34">
        <f t="shared" ref="O547:O563" si="238">IF(M547="",0,ROUND((N547-M547)*24-1,2))</f>
        <v>0</v>
      </c>
      <c r="P547" s="35">
        <f t="shared" ref="P547:P563" si="239">IF(M547="",0,ROUND(O547-C547*24,2))</f>
        <v>0</v>
      </c>
      <c r="Q547" s="72"/>
    </row>
    <row r="548" spans="1:17" x14ac:dyDescent="0.25">
      <c r="A548" s="28">
        <f>A545+1</f>
        <v>43669</v>
      </c>
      <c r="B548" s="29" t="s">
        <v>22</v>
      </c>
      <c r="C548" s="30">
        <v>0.29166666666666669</v>
      </c>
      <c r="D548" s="31">
        <v>0.375</v>
      </c>
      <c r="E548" s="31">
        <v>0.70833333333333337</v>
      </c>
      <c r="F548" s="32">
        <f>IF(D548="",0,ROUND((E548-D548)*24-1,2))</f>
        <v>7</v>
      </c>
      <c r="G548" s="32">
        <f t="shared" ref="G548:G554" si="240">IF(D548="",0,ROUND(F548-C548*24,2))</f>
        <v>0</v>
      </c>
      <c r="K548" s="33"/>
      <c r="M548" s="24">
        <v>0.375</v>
      </c>
      <c r="N548" s="48">
        <v>0.75</v>
      </c>
      <c r="O548" s="34">
        <f t="shared" si="238"/>
        <v>8</v>
      </c>
      <c r="P548" s="35">
        <f t="shared" si="239"/>
        <v>1</v>
      </c>
      <c r="Q548" s="72" t="s">
        <v>106</v>
      </c>
    </row>
    <row r="549" spans="1:17" x14ac:dyDescent="0.25">
      <c r="A549" s="28">
        <f>+A548+1</f>
        <v>43670</v>
      </c>
      <c r="B549" s="29" t="s">
        <v>23</v>
      </c>
      <c r="C549" s="30">
        <v>0.29166666666666669</v>
      </c>
      <c r="D549" s="31">
        <v>0.375</v>
      </c>
      <c r="E549" s="31">
        <v>0.70833333333333337</v>
      </c>
      <c r="F549" s="32">
        <f t="shared" ref="F549:F554" si="241">IF(D549="",0,ROUND((E549-D549)*24-1,2))</f>
        <v>7</v>
      </c>
      <c r="G549" s="32">
        <f t="shared" si="240"/>
        <v>0</v>
      </c>
      <c r="H549" s="45"/>
      <c r="I549" s="45"/>
      <c r="J549" s="45"/>
      <c r="K549" s="33"/>
      <c r="L549" s="45"/>
      <c r="M549" s="24">
        <v>0.375</v>
      </c>
      <c r="N549" s="48">
        <v>0.72916666666666663</v>
      </c>
      <c r="O549" s="34">
        <f t="shared" si="238"/>
        <v>7.5</v>
      </c>
      <c r="P549" s="35">
        <f t="shared" si="239"/>
        <v>0.5</v>
      </c>
      <c r="Q549" s="72" t="s">
        <v>106</v>
      </c>
    </row>
    <row r="550" spans="1:17" x14ac:dyDescent="0.25">
      <c r="A550" s="36">
        <f>+A549+1</f>
        <v>43671</v>
      </c>
      <c r="B550" s="29" t="s">
        <v>24</v>
      </c>
      <c r="C550" s="30">
        <v>0.29166666666666669</v>
      </c>
      <c r="D550" s="31">
        <v>0.375</v>
      </c>
      <c r="E550" s="31">
        <v>0.70833333333333337</v>
      </c>
      <c r="F550" s="32">
        <f t="shared" si="241"/>
        <v>7</v>
      </c>
      <c r="G550" s="32">
        <f t="shared" si="240"/>
        <v>0</v>
      </c>
      <c r="K550" s="33"/>
      <c r="M550" s="24">
        <v>0.375</v>
      </c>
      <c r="N550" s="48">
        <v>0.80208333333333337</v>
      </c>
      <c r="O550" s="34">
        <f t="shared" si="238"/>
        <v>9.25</v>
      </c>
      <c r="P550" s="35">
        <f t="shared" si="239"/>
        <v>2.25</v>
      </c>
      <c r="Q550" s="72" t="s">
        <v>113</v>
      </c>
    </row>
    <row r="551" spans="1:17" x14ac:dyDescent="0.25">
      <c r="A551" s="36">
        <f t="shared" ref="A551:A554" si="242">+A550+1</f>
        <v>43672</v>
      </c>
      <c r="B551" s="29" t="s">
        <v>25</v>
      </c>
      <c r="C551" s="30">
        <v>0.29166666666666669</v>
      </c>
      <c r="D551" s="31">
        <v>0.375</v>
      </c>
      <c r="E551" s="31">
        <v>0.70833333333333337</v>
      </c>
      <c r="F551" s="32">
        <f t="shared" si="241"/>
        <v>7</v>
      </c>
      <c r="G551" s="32">
        <f t="shared" si="240"/>
        <v>0</v>
      </c>
      <c r="K551" s="33"/>
      <c r="M551" s="24">
        <v>0.375</v>
      </c>
      <c r="N551" s="48">
        <v>0.72916666666666663</v>
      </c>
      <c r="O551" s="34">
        <f t="shared" si="238"/>
        <v>7.5</v>
      </c>
      <c r="P551" s="35">
        <f t="shared" si="239"/>
        <v>0.5</v>
      </c>
      <c r="Q551" s="72" t="s">
        <v>106</v>
      </c>
    </row>
    <row r="552" spans="1:17" x14ac:dyDescent="0.25">
      <c r="A552" s="36">
        <f t="shared" si="242"/>
        <v>43673</v>
      </c>
      <c r="B552" s="29" t="s">
        <v>26</v>
      </c>
      <c r="C552" s="30">
        <v>0.29166666666666669</v>
      </c>
      <c r="D552" s="31">
        <v>0.375</v>
      </c>
      <c r="E552" s="31">
        <v>0.70833333333333337</v>
      </c>
      <c r="F552" s="32">
        <f t="shared" si="241"/>
        <v>7</v>
      </c>
      <c r="G552" s="32">
        <f t="shared" si="240"/>
        <v>0</v>
      </c>
      <c r="K552" s="33"/>
      <c r="M552" s="24">
        <v>0.375</v>
      </c>
      <c r="N552" s="48">
        <v>0.71875</v>
      </c>
      <c r="O552" s="34">
        <f t="shared" si="238"/>
        <v>7.25</v>
      </c>
      <c r="P552" s="35">
        <f t="shared" si="239"/>
        <v>0.25</v>
      </c>
      <c r="Q552" s="72" t="s">
        <v>112</v>
      </c>
    </row>
    <row r="553" spans="1:17" x14ac:dyDescent="0.25">
      <c r="A553" s="36">
        <f t="shared" si="242"/>
        <v>43674</v>
      </c>
      <c r="B553" s="29" t="s">
        <v>27</v>
      </c>
      <c r="C553" s="30"/>
      <c r="D553" s="31"/>
      <c r="E553" s="31"/>
      <c r="F553" s="32">
        <f t="shared" si="241"/>
        <v>0</v>
      </c>
      <c r="G553" s="32">
        <f t="shared" si="240"/>
        <v>0</v>
      </c>
      <c r="K553" s="33"/>
      <c r="M553" s="24"/>
      <c r="N553" s="48"/>
      <c r="O553" s="34">
        <f t="shared" si="238"/>
        <v>0</v>
      </c>
      <c r="P553" s="35">
        <f t="shared" si="239"/>
        <v>0</v>
      </c>
      <c r="Q553" s="72"/>
    </row>
    <row r="554" spans="1:17" x14ac:dyDescent="0.25">
      <c r="A554" s="36">
        <f t="shared" si="242"/>
        <v>43675</v>
      </c>
      <c r="B554" s="37" t="s">
        <v>28</v>
      </c>
      <c r="C554" s="38"/>
      <c r="D554" s="31"/>
      <c r="E554" s="31"/>
      <c r="F554" s="32">
        <f t="shared" si="241"/>
        <v>0</v>
      </c>
      <c r="G554" s="32">
        <f t="shared" si="240"/>
        <v>0</v>
      </c>
      <c r="H554" s="32"/>
      <c r="I554" s="32"/>
      <c r="J554" s="32"/>
      <c r="K554" s="33"/>
      <c r="M554" s="24"/>
      <c r="N554" s="25"/>
      <c r="O554" s="34">
        <f t="shared" si="238"/>
        <v>0</v>
      </c>
      <c r="P554" s="35">
        <f t="shared" si="239"/>
        <v>0</v>
      </c>
      <c r="Q554" s="72"/>
    </row>
    <row r="555" spans="1:17" ht="16.8" thickBot="1" x14ac:dyDescent="0.3">
      <c r="A555" s="39"/>
      <c r="B555" s="40" t="s">
        <v>29</v>
      </c>
      <c r="C555" s="41">
        <f>SUM(C548:C554)</f>
        <v>1.4583333333333335</v>
      </c>
      <c r="D555" s="42"/>
      <c r="E555" s="42"/>
      <c r="F555" s="43">
        <f>SUM(F548:F554)</f>
        <v>35</v>
      </c>
      <c r="G555" s="43">
        <f>SUM(G548:G554)</f>
        <v>0</v>
      </c>
      <c r="H555" s="43">
        <f>IF(G555&lt;0,G555,0)</f>
        <v>0</v>
      </c>
      <c r="I555" s="43">
        <f>IF(F555&gt;$B$3,IF(G555&lt;=8,G555,8),0)</f>
        <v>0</v>
      </c>
      <c r="J555" s="43">
        <f>IF(G555&gt;8,G555-8,0)</f>
        <v>0</v>
      </c>
      <c r="K555" s="44"/>
      <c r="M555" s="24"/>
      <c r="N555" s="25"/>
      <c r="O555" s="34">
        <f t="shared" si="238"/>
        <v>0</v>
      </c>
      <c r="P555" s="35">
        <f t="shared" si="239"/>
        <v>0</v>
      </c>
      <c r="Q555" s="72"/>
    </row>
    <row r="556" spans="1:17" x14ac:dyDescent="0.25">
      <c r="A556" s="19" t="s">
        <v>33</v>
      </c>
      <c r="B556" s="20"/>
      <c r="C556" s="21"/>
      <c r="D556" s="22"/>
      <c r="E556" s="22"/>
      <c r="F556" s="22"/>
      <c r="G556" s="22"/>
      <c r="H556" s="45"/>
      <c r="I556" s="45"/>
      <c r="J556" s="45"/>
      <c r="K556" s="23"/>
      <c r="L556" s="45"/>
      <c r="M556" s="24"/>
      <c r="N556" s="25"/>
      <c r="O556" s="34">
        <f t="shared" si="238"/>
        <v>0</v>
      </c>
      <c r="P556" s="35">
        <f t="shared" si="239"/>
        <v>0</v>
      </c>
      <c r="Q556" s="72"/>
    </row>
    <row r="557" spans="1:17" x14ac:dyDescent="0.25">
      <c r="A557" s="28"/>
      <c r="B557" s="29" t="s">
        <v>22</v>
      </c>
      <c r="C557" s="30"/>
      <c r="D557" s="31"/>
      <c r="E557" s="31"/>
      <c r="F557" s="32">
        <f>IF(D557="",0,ROUND((E557-D557)*24-1,2))</f>
        <v>0</v>
      </c>
      <c r="G557" s="32">
        <f t="shared" ref="G557:G563" si="243">IF(D557="",0,ROUND(F557-C557*24,2))</f>
        <v>0</v>
      </c>
      <c r="K557" s="33"/>
      <c r="M557" s="24"/>
      <c r="N557" s="48"/>
      <c r="O557" s="34">
        <f t="shared" si="238"/>
        <v>0</v>
      </c>
      <c r="P557" s="35">
        <f t="shared" si="239"/>
        <v>0</v>
      </c>
      <c r="Q557" s="72"/>
    </row>
    <row r="558" spans="1:17" x14ac:dyDescent="0.25">
      <c r="A558" s="28"/>
      <c r="B558" s="29" t="s">
        <v>23</v>
      </c>
      <c r="C558" s="30"/>
      <c r="D558" s="31"/>
      <c r="E558" s="31"/>
      <c r="F558" s="32">
        <f t="shared" ref="F558:F563" si="244">IF(D558="",0,ROUND((E558-D558)*24-1,2))</f>
        <v>0</v>
      </c>
      <c r="G558" s="32">
        <f t="shared" si="243"/>
        <v>0</v>
      </c>
      <c r="K558" s="33"/>
      <c r="M558" s="24"/>
      <c r="N558" s="48"/>
      <c r="O558" s="34">
        <f t="shared" si="238"/>
        <v>0</v>
      </c>
      <c r="P558" s="35">
        <f t="shared" si="239"/>
        <v>0</v>
      </c>
      <c r="Q558" s="72"/>
    </row>
    <row r="559" spans="1:17" x14ac:dyDescent="0.25">
      <c r="A559" s="36"/>
      <c r="B559" s="29" t="s">
        <v>24</v>
      </c>
      <c r="C559" s="30"/>
      <c r="D559" s="31"/>
      <c r="E559" s="31"/>
      <c r="F559" s="32">
        <f t="shared" si="244"/>
        <v>0</v>
      </c>
      <c r="G559" s="32">
        <f t="shared" si="243"/>
        <v>0</v>
      </c>
      <c r="H559" s="45"/>
      <c r="I559" s="45"/>
      <c r="J559" s="45"/>
      <c r="K559" s="33"/>
      <c r="L559" s="45"/>
      <c r="M559" s="24"/>
      <c r="N559" s="48"/>
      <c r="O559" s="34">
        <f t="shared" si="238"/>
        <v>0</v>
      </c>
      <c r="P559" s="35">
        <f t="shared" si="239"/>
        <v>0</v>
      </c>
      <c r="Q559" s="72"/>
    </row>
    <row r="560" spans="1:17" x14ac:dyDescent="0.25">
      <c r="A560" s="36"/>
      <c r="B560" s="29" t="s">
        <v>25</v>
      </c>
      <c r="C560" s="30"/>
      <c r="D560" s="31"/>
      <c r="E560" s="31"/>
      <c r="F560" s="32">
        <f t="shared" si="244"/>
        <v>0</v>
      </c>
      <c r="G560" s="32">
        <f t="shared" si="243"/>
        <v>0</v>
      </c>
      <c r="K560" s="33"/>
      <c r="M560" s="24"/>
      <c r="N560" s="48"/>
      <c r="O560" s="34">
        <f t="shared" si="238"/>
        <v>0</v>
      </c>
      <c r="P560" s="35">
        <f t="shared" si="239"/>
        <v>0</v>
      </c>
      <c r="Q560" s="72"/>
    </row>
    <row r="561" spans="1:17" x14ac:dyDescent="0.25">
      <c r="A561" s="36"/>
      <c r="B561" s="29" t="s">
        <v>26</v>
      </c>
      <c r="C561" s="30"/>
      <c r="D561" s="31"/>
      <c r="E561" s="31"/>
      <c r="F561" s="32">
        <f t="shared" si="244"/>
        <v>0</v>
      </c>
      <c r="G561" s="32">
        <f t="shared" si="243"/>
        <v>0</v>
      </c>
      <c r="K561" s="33"/>
      <c r="M561" s="24"/>
      <c r="N561" s="48"/>
      <c r="O561" s="34">
        <f t="shared" si="238"/>
        <v>0</v>
      </c>
      <c r="P561" s="35">
        <f t="shared" si="239"/>
        <v>0</v>
      </c>
      <c r="Q561" s="72"/>
    </row>
    <row r="562" spans="1:17" x14ac:dyDescent="0.25">
      <c r="A562" s="36"/>
      <c r="B562" s="29" t="s">
        <v>27</v>
      </c>
      <c r="C562" s="30"/>
      <c r="D562" s="31"/>
      <c r="E562" s="31"/>
      <c r="F562" s="32">
        <f t="shared" si="244"/>
        <v>0</v>
      </c>
      <c r="G562" s="32">
        <f t="shared" si="243"/>
        <v>0</v>
      </c>
      <c r="K562" s="33"/>
      <c r="M562" s="24"/>
      <c r="N562" s="25"/>
      <c r="O562" s="34">
        <f t="shared" si="238"/>
        <v>0</v>
      </c>
      <c r="P562" s="35">
        <f t="shared" si="239"/>
        <v>0</v>
      </c>
      <c r="Q562" s="72"/>
    </row>
    <row r="563" spans="1:17" x14ac:dyDescent="0.25">
      <c r="A563" s="36"/>
      <c r="B563" s="37" t="s">
        <v>28</v>
      </c>
      <c r="C563" s="38"/>
      <c r="D563" s="31"/>
      <c r="E563" s="31"/>
      <c r="F563" s="32">
        <f t="shared" si="244"/>
        <v>0</v>
      </c>
      <c r="G563" s="32">
        <f t="shared" si="243"/>
        <v>0</v>
      </c>
      <c r="H563" s="32"/>
      <c r="I563" s="32"/>
      <c r="J563" s="32"/>
      <c r="K563" s="33"/>
      <c r="M563" s="24"/>
      <c r="N563" s="25"/>
      <c r="O563" s="34">
        <f t="shared" si="238"/>
        <v>0</v>
      </c>
      <c r="P563" s="35">
        <f t="shared" si="239"/>
        <v>0</v>
      </c>
      <c r="Q563" s="72"/>
    </row>
    <row r="564" spans="1:17" ht="16.8" thickBot="1" x14ac:dyDescent="0.3">
      <c r="A564" s="39"/>
      <c r="B564" s="40" t="s">
        <v>29</v>
      </c>
      <c r="C564" s="41">
        <f>SUM(C557:C563)</f>
        <v>0</v>
      </c>
      <c r="D564" s="42"/>
      <c r="E564" s="42"/>
      <c r="F564" s="43">
        <f>SUM(F557:F563)</f>
        <v>0</v>
      </c>
      <c r="G564" s="43">
        <f>SUM(G557:G563)</f>
        <v>0</v>
      </c>
      <c r="H564" s="43">
        <f>IF(G564&lt;0,G564,0)</f>
        <v>0</v>
      </c>
      <c r="I564" s="43">
        <f>IF(F564&gt;$B$3,IF(G564&lt;=8,G564,8),0)</f>
        <v>0</v>
      </c>
      <c r="J564" s="43">
        <f>IF(G564&gt;8,G564-8,0)</f>
        <v>0</v>
      </c>
      <c r="K564" s="44"/>
      <c r="M564" s="24"/>
      <c r="N564" s="25"/>
      <c r="O564" s="26"/>
      <c r="P564" s="49" t="str">
        <f t="shared" ref="P564" si="245">IF(K564="RTT",-"7:0:0",IF(O564="","",O564-TIMEVALUE("7:00")+10^-10))</f>
        <v/>
      </c>
      <c r="Q564" s="72"/>
    </row>
    <row r="565" spans="1:17" ht="16.8" thickBot="1" x14ac:dyDescent="0.3">
      <c r="F565" s="50"/>
      <c r="G565" s="50"/>
      <c r="K565" s="51"/>
      <c r="M565" s="24"/>
      <c r="N565" s="25"/>
      <c r="O565" s="26"/>
      <c r="P565" s="49"/>
      <c r="Q565" s="72"/>
    </row>
    <row r="566" spans="1:17" x14ac:dyDescent="0.25">
      <c r="A566" s="19" t="s">
        <v>34</v>
      </c>
      <c r="B566" s="20"/>
      <c r="C566" s="21"/>
      <c r="D566" s="22"/>
      <c r="E566" s="22"/>
      <c r="F566" s="52"/>
      <c r="G566" s="53"/>
      <c r="H566" s="53"/>
      <c r="I566" s="53"/>
      <c r="J566" s="53"/>
      <c r="K566" s="54"/>
      <c r="M566" s="24"/>
      <c r="N566" s="25"/>
      <c r="O566" s="55">
        <f>SUM(O520:O565)</f>
        <v>128.25</v>
      </c>
      <c r="P566" s="56">
        <f>SUM(P520:P565)</f>
        <v>58.25</v>
      </c>
      <c r="Q566" s="72"/>
    </row>
    <row r="567" spans="1:17" ht="16.8" thickBot="1" x14ac:dyDescent="0.3">
      <c r="A567" s="57"/>
      <c r="B567" s="58" t="s">
        <v>35</v>
      </c>
      <c r="C567" s="41">
        <f>+C528+C537+C546+C555+C564</f>
        <v>5.8333333333333339</v>
      </c>
      <c r="D567" s="59"/>
      <c r="E567" s="59"/>
      <c r="F567" s="60">
        <f>+F528+F537+F546+F555+F564</f>
        <v>141.75</v>
      </c>
      <c r="G567" s="60">
        <f>+G528+G537+G546+G555+G564</f>
        <v>1.75</v>
      </c>
      <c r="H567" s="60">
        <f>+H528+H537+H546+H555+H564</f>
        <v>0</v>
      </c>
      <c r="I567" s="60">
        <f>+I528+I537+I546+I555+I564</f>
        <v>1.75</v>
      </c>
      <c r="J567" s="60">
        <f>+J528+J537+J546+J555+J564</f>
        <v>0</v>
      </c>
      <c r="K567" s="61"/>
      <c r="M567" s="85" t="s">
        <v>36</v>
      </c>
      <c r="N567" s="86"/>
      <c r="O567" s="86"/>
      <c r="P567" s="62">
        <f>P566-G567</f>
        <v>56.5</v>
      </c>
    </row>
    <row r="568" spans="1:17" x14ac:dyDescent="0.25">
      <c r="G568" s="63"/>
      <c r="K568" s="63"/>
    </row>
    <row r="569" spans="1:17" x14ac:dyDescent="0.25">
      <c r="F569" s="50"/>
      <c r="O569" s="65"/>
      <c r="P569" s="64"/>
    </row>
    <row r="570" spans="1:17" x14ac:dyDescent="0.25">
      <c r="A570" s="7" t="s">
        <v>37</v>
      </c>
      <c r="O570" s="65" t="s">
        <v>38</v>
      </c>
      <c r="P570" s="66">
        <f>I567+J567</f>
        <v>1.75</v>
      </c>
    </row>
    <row r="571" spans="1:17" x14ac:dyDescent="0.25">
      <c r="A571" s="6" t="s">
        <v>0</v>
      </c>
      <c r="B571" s="7" t="s">
        <v>39</v>
      </c>
      <c r="G571" s="6"/>
      <c r="I571" s="6" t="s">
        <v>1</v>
      </c>
      <c r="J571" s="8">
        <v>43677</v>
      </c>
      <c r="K571" s="4"/>
      <c r="N571" s="64"/>
      <c r="O571" s="67"/>
      <c r="P571" s="64"/>
    </row>
    <row r="572" spans="1:17" ht="16.8" thickBot="1" x14ac:dyDescent="0.3">
      <c r="A572" s="9" t="s">
        <v>2</v>
      </c>
      <c r="B572" s="3">
        <v>35</v>
      </c>
    </row>
    <row r="573" spans="1:17" x14ac:dyDescent="0.25">
      <c r="C573" s="80" t="s">
        <v>3</v>
      </c>
      <c r="D573" s="81"/>
      <c r="E573" s="81"/>
      <c r="F573" s="81"/>
      <c r="G573" s="81"/>
      <c r="H573" s="81"/>
      <c r="I573" s="81"/>
      <c r="J573" s="81"/>
      <c r="K573" s="82"/>
    </row>
    <row r="574" spans="1:17" ht="48.6" x14ac:dyDescent="0.25">
      <c r="C574" s="10" t="s">
        <v>4</v>
      </c>
      <c r="D574" s="11" t="s">
        <v>5</v>
      </c>
      <c r="E574" s="11" t="s">
        <v>56</v>
      </c>
      <c r="F574" s="11" t="s">
        <v>7</v>
      </c>
      <c r="G574" s="11" t="s">
        <v>8</v>
      </c>
      <c r="H574" s="11" t="s">
        <v>9</v>
      </c>
      <c r="I574" s="11" t="s">
        <v>10</v>
      </c>
      <c r="J574" s="11" t="s">
        <v>11</v>
      </c>
      <c r="K574" s="12" t="s">
        <v>12</v>
      </c>
      <c r="M574" s="13"/>
      <c r="N574" s="83" t="s">
        <v>13</v>
      </c>
      <c r="O574" s="83"/>
      <c r="P574" s="84"/>
    </row>
    <row r="575" spans="1:17" ht="33" thickBot="1" x14ac:dyDescent="0.3">
      <c r="C575" s="10" t="s">
        <v>14</v>
      </c>
      <c r="D575" s="11" t="s">
        <v>14</v>
      </c>
      <c r="E575" s="11" t="s">
        <v>14</v>
      </c>
      <c r="F575" s="11"/>
      <c r="G575" s="11" t="s">
        <v>15</v>
      </c>
      <c r="H575" s="11"/>
      <c r="I575" s="14">
        <v>0.25</v>
      </c>
      <c r="J575" s="14">
        <v>0.5</v>
      </c>
      <c r="K575" s="15"/>
      <c r="M575" s="16" t="s">
        <v>16</v>
      </c>
      <c r="N575" s="17" t="s">
        <v>17</v>
      </c>
      <c r="O575" s="17" t="s">
        <v>18</v>
      </c>
      <c r="P575" s="18" t="s">
        <v>19</v>
      </c>
    </row>
    <row r="576" spans="1:17" x14ac:dyDescent="0.25">
      <c r="A576" s="19" t="s">
        <v>20</v>
      </c>
      <c r="B576" s="20"/>
      <c r="C576" s="21"/>
      <c r="D576" s="22"/>
      <c r="E576" s="22"/>
      <c r="F576" s="22"/>
      <c r="G576" s="22"/>
      <c r="H576" s="22"/>
      <c r="I576" s="22"/>
      <c r="J576" s="22"/>
      <c r="K576" s="23"/>
      <c r="M576" s="24"/>
      <c r="N576" s="25"/>
      <c r="O576" s="26" t="str">
        <f>IF(M576="","",IF((N576-M576)&lt;TIME(4,0,0),(N576-M576),(N576-M576)-TIME(1,0,0)))</f>
        <v/>
      </c>
      <c r="P576" s="27">
        <v>56.5</v>
      </c>
    </row>
    <row r="577" spans="1:19" x14ac:dyDescent="0.25">
      <c r="A577" s="28">
        <v>43676</v>
      </c>
      <c r="B577" s="29" t="s">
        <v>22</v>
      </c>
      <c r="C577" s="30">
        <v>0.29166666666666669</v>
      </c>
      <c r="D577" s="31">
        <v>0.375</v>
      </c>
      <c r="E577" s="31">
        <v>0.70833333333333337</v>
      </c>
      <c r="F577" s="32">
        <f>IF(D577="",0,ROUND((E577-D577)*24-1,2))</f>
        <v>7</v>
      </c>
      <c r="G577" s="32">
        <f t="shared" ref="G577:G583" si="246">IF(D577="",0,ROUND(F577-C577*24,2))</f>
        <v>0</v>
      </c>
      <c r="K577" s="33"/>
      <c r="M577" s="24">
        <v>0.375</v>
      </c>
      <c r="N577" s="48">
        <v>0.69791666666666663</v>
      </c>
      <c r="O577" s="34">
        <f t="shared" ref="O577:O583" si="247">IF(M577="",0,ROUND((N577-M577)*24-1,2))</f>
        <v>6.75</v>
      </c>
      <c r="P577" s="35">
        <f t="shared" ref="P577:P583" si="248">IF(M577="",0,ROUND(O577-C577*24,2))</f>
        <v>-0.25</v>
      </c>
      <c r="Q577" s="5" t="s">
        <v>111</v>
      </c>
    </row>
    <row r="578" spans="1:19" x14ac:dyDescent="0.25">
      <c r="A578" s="28">
        <f>+A577+1</f>
        <v>43677</v>
      </c>
      <c r="B578" s="29" t="s">
        <v>23</v>
      </c>
      <c r="C578" s="30">
        <v>0.29166666666666669</v>
      </c>
      <c r="D578" s="31">
        <v>0.375</v>
      </c>
      <c r="E578" s="31">
        <v>0.70833333333333337</v>
      </c>
      <c r="F578" s="32">
        <f t="shared" ref="F578:F583" si="249">IF(D578="",0,ROUND((E578-D578)*24-1,2))</f>
        <v>7</v>
      </c>
      <c r="G578" s="32">
        <f t="shared" si="246"/>
        <v>0</v>
      </c>
      <c r="K578" s="33"/>
      <c r="M578" s="24">
        <v>0.375</v>
      </c>
      <c r="N578" s="48">
        <v>0.70833333333333337</v>
      </c>
      <c r="O578" s="34">
        <f t="shared" si="247"/>
        <v>7</v>
      </c>
      <c r="P578" s="35">
        <f t="shared" si="248"/>
        <v>0</v>
      </c>
      <c r="Q578" s="72"/>
    </row>
    <row r="579" spans="1:19" x14ac:dyDescent="0.25">
      <c r="A579" s="36">
        <f>+A578+1</f>
        <v>43678</v>
      </c>
      <c r="B579" s="29" t="s">
        <v>24</v>
      </c>
      <c r="C579" s="30">
        <v>0.29166666666666669</v>
      </c>
      <c r="D579" s="31">
        <v>0.375</v>
      </c>
      <c r="E579" s="31">
        <v>0.70833333333333337</v>
      </c>
      <c r="F579" s="32">
        <f t="shared" si="249"/>
        <v>7</v>
      </c>
      <c r="G579" s="32">
        <f t="shared" si="246"/>
        <v>0</v>
      </c>
      <c r="K579" s="33"/>
      <c r="M579" s="24">
        <v>0.375</v>
      </c>
      <c r="N579" s="48">
        <v>0.70833333333333337</v>
      </c>
      <c r="O579" s="34">
        <f t="shared" si="247"/>
        <v>7</v>
      </c>
      <c r="P579" s="35">
        <f t="shared" si="248"/>
        <v>0</v>
      </c>
      <c r="Q579" s="72"/>
    </row>
    <row r="580" spans="1:19" x14ac:dyDescent="0.25">
      <c r="A580" s="36">
        <f t="shared" ref="A580:A583" si="250">+A579+1</f>
        <v>43679</v>
      </c>
      <c r="B580" s="29" t="s">
        <v>25</v>
      </c>
      <c r="C580" s="30">
        <v>0.29166666666666669</v>
      </c>
      <c r="D580" s="31">
        <v>0.375</v>
      </c>
      <c r="E580" s="31">
        <v>0.75</v>
      </c>
      <c r="F580" s="32">
        <f t="shared" si="249"/>
        <v>8</v>
      </c>
      <c r="G580" s="32">
        <f t="shared" si="246"/>
        <v>1</v>
      </c>
      <c r="K580" s="33"/>
      <c r="M580" s="24">
        <v>0.375</v>
      </c>
      <c r="N580" s="48">
        <v>0.75</v>
      </c>
      <c r="O580" s="34">
        <f t="shared" si="247"/>
        <v>8</v>
      </c>
      <c r="P580" s="35">
        <f t="shared" si="248"/>
        <v>1</v>
      </c>
      <c r="Q580" s="72" t="s">
        <v>110</v>
      </c>
    </row>
    <row r="581" spans="1:19" x14ac:dyDescent="0.25">
      <c r="A581" s="36">
        <f t="shared" si="250"/>
        <v>43680</v>
      </c>
      <c r="B581" s="29" t="s">
        <v>26</v>
      </c>
      <c r="C581" s="30">
        <v>0.29166666666666669</v>
      </c>
      <c r="D581" s="31">
        <v>0.375</v>
      </c>
      <c r="E581" s="31">
        <v>0.70833333333333337</v>
      </c>
      <c r="F581" s="32">
        <f t="shared" si="249"/>
        <v>7</v>
      </c>
      <c r="G581" s="32">
        <f t="shared" si="246"/>
        <v>0</v>
      </c>
      <c r="K581" s="33"/>
      <c r="M581" s="24">
        <v>0.375</v>
      </c>
      <c r="N581" s="48">
        <v>0.70833333333333337</v>
      </c>
      <c r="O581" s="34">
        <f t="shared" si="247"/>
        <v>7</v>
      </c>
      <c r="P581" s="35">
        <f t="shared" si="248"/>
        <v>0</v>
      </c>
      <c r="Q581" s="72"/>
    </row>
    <row r="582" spans="1:19" x14ac:dyDescent="0.25">
      <c r="A582" s="36">
        <f t="shared" si="250"/>
        <v>43681</v>
      </c>
      <c r="B582" s="29" t="s">
        <v>27</v>
      </c>
      <c r="C582" s="30"/>
      <c r="D582" s="31"/>
      <c r="E582" s="31"/>
      <c r="F582" s="32">
        <f t="shared" si="249"/>
        <v>0</v>
      </c>
      <c r="G582" s="32">
        <f t="shared" si="246"/>
        <v>0</v>
      </c>
      <c r="K582" s="33"/>
      <c r="M582" s="47"/>
      <c r="N582" s="48"/>
      <c r="O582" s="34">
        <f t="shared" si="247"/>
        <v>0</v>
      </c>
      <c r="P582" s="35">
        <f t="shared" si="248"/>
        <v>0</v>
      </c>
      <c r="Q582" s="72"/>
    </row>
    <row r="583" spans="1:19" x14ac:dyDescent="0.25">
      <c r="A583" s="36">
        <f t="shared" si="250"/>
        <v>43682</v>
      </c>
      <c r="B583" s="37" t="s">
        <v>28</v>
      </c>
      <c r="C583" s="38"/>
      <c r="D583" s="31"/>
      <c r="E583" s="31"/>
      <c r="F583" s="32">
        <f t="shared" si="249"/>
        <v>0</v>
      </c>
      <c r="G583" s="32">
        <f t="shared" si="246"/>
        <v>0</v>
      </c>
      <c r="H583" s="32"/>
      <c r="I583" s="32"/>
      <c r="J583" s="32"/>
      <c r="K583" s="33"/>
      <c r="M583" s="47"/>
      <c r="N583" s="48"/>
      <c r="O583" s="34">
        <f t="shared" si="247"/>
        <v>0</v>
      </c>
      <c r="P583" s="35">
        <f t="shared" si="248"/>
        <v>0</v>
      </c>
      <c r="Q583" s="72"/>
    </row>
    <row r="584" spans="1:19" ht="16.8" thickBot="1" x14ac:dyDescent="0.3">
      <c r="A584" s="39"/>
      <c r="B584" s="40" t="s">
        <v>29</v>
      </c>
      <c r="C584" s="41">
        <f>SUM(C577:C583)</f>
        <v>1.4583333333333335</v>
      </c>
      <c r="D584" s="42"/>
      <c r="E584" s="42"/>
      <c r="F584" s="43">
        <f>SUM(F577:F583)</f>
        <v>36</v>
      </c>
      <c r="G584" s="43">
        <f>SUM(G577:G583)</f>
        <v>1</v>
      </c>
      <c r="H584" s="43">
        <f>IF(G584&lt;0,G584,0)</f>
        <v>0</v>
      </c>
      <c r="I584" s="43">
        <f>IF(F584&gt;$B$3,IF(G584&lt;=8,G584,8),0)</f>
        <v>1</v>
      </c>
      <c r="J584" s="43">
        <f>IF(G584&gt;8,G584-8,0)</f>
        <v>0</v>
      </c>
      <c r="K584" s="44"/>
      <c r="L584" s="45"/>
      <c r="M584" s="46"/>
      <c r="N584" s="46"/>
      <c r="O584" s="34"/>
      <c r="P584" s="35"/>
      <c r="Q584" s="72"/>
    </row>
    <row r="585" spans="1:19" x14ac:dyDescent="0.25">
      <c r="A585" s="19" t="s">
        <v>30</v>
      </c>
      <c r="B585" s="20"/>
      <c r="C585" s="21"/>
      <c r="D585" s="22"/>
      <c r="E585" s="22"/>
      <c r="F585" s="22"/>
      <c r="G585" s="22"/>
      <c r="K585" s="23"/>
      <c r="M585" s="24"/>
      <c r="N585" s="25"/>
      <c r="O585" s="34">
        <f t="shared" ref="O585:O592" si="251">IF(M585="",0,ROUND((N585-M585)*24-1,2))</f>
        <v>0</v>
      </c>
      <c r="P585" s="35">
        <f t="shared" ref="P585:P592" si="252">IF(M585="",0,ROUND(O585-C585*24,2))</f>
        <v>0</v>
      </c>
      <c r="Q585" s="72"/>
    </row>
    <row r="586" spans="1:19" x14ac:dyDescent="0.25">
      <c r="A586" s="28">
        <f>A583+1</f>
        <v>43683</v>
      </c>
      <c r="B586" s="29" t="s">
        <v>22</v>
      </c>
      <c r="C586" s="30">
        <v>0.29166666666666669</v>
      </c>
      <c r="D586" s="31">
        <v>0.375</v>
      </c>
      <c r="E586" s="31">
        <v>0.75</v>
      </c>
      <c r="F586" s="32">
        <f>IF(D586="",0,ROUND((E586-D586)*24-1,2))</f>
        <v>8</v>
      </c>
      <c r="G586" s="32">
        <f t="shared" ref="G586:G592" si="253">IF(D586="",0,ROUND(F586-C586*24,2))</f>
        <v>1</v>
      </c>
      <c r="K586" s="33"/>
      <c r="M586" s="24">
        <v>0.375</v>
      </c>
      <c r="N586" s="48">
        <v>0.70833333333333337</v>
      </c>
      <c r="O586" s="34">
        <f t="shared" si="251"/>
        <v>7</v>
      </c>
      <c r="P586" s="35">
        <f t="shared" si="252"/>
        <v>0</v>
      </c>
      <c r="Q586" s="72"/>
      <c r="S586" s="5" t="s">
        <v>117</v>
      </c>
    </row>
    <row r="587" spans="1:19" x14ac:dyDescent="0.25">
      <c r="A587" s="28">
        <f>+A586+1</f>
        <v>43684</v>
      </c>
      <c r="B587" s="29" t="s">
        <v>23</v>
      </c>
      <c r="C587" s="30">
        <v>0.29166666666666669</v>
      </c>
      <c r="D587" s="31">
        <v>0.375</v>
      </c>
      <c r="E587" s="31">
        <v>0.72916666666666663</v>
      </c>
      <c r="F587" s="32">
        <f t="shared" ref="F587:F592" si="254">IF(D587="",0,ROUND((E587-D587)*24-1,2))</f>
        <v>7.5</v>
      </c>
      <c r="G587" s="32">
        <f t="shared" si="253"/>
        <v>0.5</v>
      </c>
      <c r="K587" s="33"/>
      <c r="M587" s="24">
        <v>0.375</v>
      </c>
      <c r="N587" s="48">
        <v>0.72916666666666663</v>
      </c>
      <c r="O587" s="34">
        <f t="shared" si="251"/>
        <v>7.5</v>
      </c>
      <c r="P587" s="35">
        <f t="shared" si="252"/>
        <v>0.5</v>
      </c>
      <c r="Q587" s="72" t="s">
        <v>106</v>
      </c>
    </row>
    <row r="588" spans="1:19" x14ac:dyDescent="0.25">
      <c r="A588" s="36">
        <f>+A587+1</f>
        <v>43685</v>
      </c>
      <c r="B588" s="29" t="s">
        <v>24</v>
      </c>
      <c r="C588" s="30">
        <v>0.29166666666666669</v>
      </c>
      <c r="D588" s="31">
        <v>0.375</v>
      </c>
      <c r="E588" s="31">
        <v>0.80208333333333337</v>
      </c>
      <c r="F588" s="32">
        <f t="shared" si="254"/>
        <v>9.25</v>
      </c>
      <c r="G588" s="32">
        <f t="shared" si="253"/>
        <v>2.25</v>
      </c>
      <c r="K588" s="33"/>
      <c r="M588" s="24">
        <v>0.375</v>
      </c>
      <c r="N588" s="48">
        <v>0.70833333333333337</v>
      </c>
      <c r="O588" s="34">
        <f t="shared" si="251"/>
        <v>7</v>
      </c>
      <c r="P588" s="35">
        <f t="shared" si="252"/>
        <v>0</v>
      </c>
      <c r="Q588" s="72"/>
    </row>
    <row r="589" spans="1:19" x14ac:dyDescent="0.25">
      <c r="A589" s="36">
        <f t="shared" ref="A589:A592" si="255">+A588+1</f>
        <v>43686</v>
      </c>
      <c r="B589" s="29" t="s">
        <v>25</v>
      </c>
      <c r="C589" s="30">
        <v>0.29166666666666669</v>
      </c>
      <c r="D589" s="31">
        <v>0.375</v>
      </c>
      <c r="E589" s="31">
        <v>0.72916666666666663</v>
      </c>
      <c r="F589" s="32">
        <f t="shared" si="254"/>
        <v>7.5</v>
      </c>
      <c r="G589" s="32">
        <f t="shared" si="253"/>
        <v>0.5</v>
      </c>
      <c r="K589" s="33"/>
      <c r="M589" s="24">
        <v>0.375</v>
      </c>
      <c r="N589" s="48">
        <v>0.73958333333333337</v>
      </c>
      <c r="O589" s="34">
        <f t="shared" si="251"/>
        <v>7.75</v>
      </c>
      <c r="P589" s="35">
        <f t="shared" si="252"/>
        <v>0.75</v>
      </c>
      <c r="Q589" s="72" t="s">
        <v>106</v>
      </c>
    </row>
    <row r="590" spans="1:19" x14ac:dyDescent="0.25">
      <c r="A590" s="36">
        <f t="shared" si="255"/>
        <v>43687</v>
      </c>
      <c r="B590" s="29" t="s">
        <v>26</v>
      </c>
      <c r="C590" s="30">
        <v>0.29166666666666669</v>
      </c>
      <c r="D590" s="31">
        <v>0.375</v>
      </c>
      <c r="E590" s="31">
        <v>0.71875</v>
      </c>
      <c r="F590" s="32">
        <f t="shared" si="254"/>
        <v>7.25</v>
      </c>
      <c r="G590" s="32">
        <f t="shared" si="253"/>
        <v>0.25</v>
      </c>
      <c r="K590" s="33"/>
      <c r="M590" s="24">
        <v>0.375</v>
      </c>
      <c r="N590" s="48">
        <v>0.70833333333333337</v>
      </c>
      <c r="O590" s="34">
        <f t="shared" si="251"/>
        <v>7</v>
      </c>
      <c r="P590" s="35">
        <f t="shared" si="252"/>
        <v>0</v>
      </c>
      <c r="Q590" s="72"/>
    </row>
    <row r="591" spans="1:19" x14ac:dyDescent="0.25">
      <c r="A591" s="36">
        <f t="shared" si="255"/>
        <v>43688</v>
      </c>
      <c r="B591" s="29" t="s">
        <v>27</v>
      </c>
      <c r="C591" s="30"/>
      <c r="D591" s="31"/>
      <c r="E591" s="31"/>
      <c r="F591" s="32">
        <f t="shared" si="254"/>
        <v>0</v>
      </c>
      <c r="G591" s="32">
        <f t="shared" si="253"/>
        <v>0</v>
      </c>
      <c r="H591" s="45"/>
      <c r="I591" s="45"/>
      <c r="J591" s="45"/>
      <c r="K591" s="33"/>
      <c r="L591" s="45"/>
      <c r="M591" s="47"/>
      <c r="N591" s="48"/>
      <c r="O591" s="34">
        <f t="shared" si="251"/>
        <v>0</v>
      </c>
      <c r="P591" s="35">
        <f t="shared" si="252"/>
        <v>0</v>
      </c>
    </row>
    <row r="592" spans="1:19" x14ac:dyDescent="0.25">
      <c r="A592" s="36">
        <f t="shared" si="255"/>
        <v>43689</v>
      </c>
      <c r="B592" s="37" t="s">
        <v>28</v>
      </c>
      <c r="C592" s="38"/>
      <c r="D592" s="31"/>
      <c r="E592" s="31"/>
      <c r="F592" s="32">
        <f t="shared" si="254"/>
        <v>0</v>
      </c>
      <c r="G592" s="32">
        <f t="shared" si="253"/>
        <v>0</v>
      </c>
      <c r="H592" s="32"/>
      <c r="I592" s="32"/>
      <c r="J592" s="32"/>
      <c r="K592" s="33"/>
      <c r="M592" s="47"/>
      <c r="N592" s="48"/>
      <c r="O592" s="34">
        <f t="shared" si="251"/>
        <v>0</v>
      </c>
      <c r="P592" s="35">
        <f t="shared" si="252"/>
        <v>0</v>
      </c>
      <c r="Q592" s="72"/>
    </row>
    <row r="593" spans="1:17" ht="16.8" thickBot="1" x14ac:dyDescent="0.3">
      <c r="A593" s="39"/>
      <c r="B593" s="40" t="s">
        <v>29</v>
      </c>
      <c r="C593" s="41">
        <f>SUM(C586:C592)</f>
        <v>1.4583333333333335</v>
      </c>
      <c r="D593" s="42"/>
      <c r="E593" s="42"/>
      <c r="F593" s="43">
        <f>SUM(F586:F592)</f>
        <v>39.5</v>
      </c>
      <c r="G593" s="43">
        <f>SUM(G586:G592)</f>
        <v>4.5</v>
      </c>
      <c r="H593" s="43">
        <f>IF(G593&lt;0,G593,0)</f>
        <v>0</v>
      </c>
      <c r="I593" s="43">
        <f>IF(F593&gt;$B$3,IF(G593&lt;=8,G593,8),0)</f>
        <v>4.5</v>
      </c>
      <c r="J593" s="43">
        <f>IF(G593&gt;8,G593-8,0)</f>
        <v>0</v>
      </c>
      <c r="K593" s="44"/>
      <c r="M593" s="46"/>
      <c r="N593" s="46"/>
      <c r="O593" s="34"/>
      <c r="P593" s="35"/>
      <c r="Q593" s="72"/>
    </row>
    <row r="594" spans="1:17" x14ac:dyDescent="0.25">
      <c r="A594" s="19" t="s">
        <v>31</v>
      </c>
      <c r="B594" s="20"/>
      <c r="C594" s="21"/>
      <c r="D594" s="22"/>
      <c r="E594" s="22"/>
      <c r="F594" s="22"/>
      <c r="G594" s="22"/>
      <c r="K594" s="23"/>
      <c r="M594" s="24"/>
      <c r="N594" s="25"/>
      <c r="O594" s="34">
        <f t="shared" ref="O594:O601" si="256">IF(M594="",0,ROUND((N594-M594)*24-1,2))</f>
        <v>0</v>
      </c>
      <c r="P594" s="35">
        <f t="shared" ref="P594:P601" si="257">IF(M594="",0,ROUND(O594-C594*24,2))</f>
        <v>0</v>
      </c>
      <c r="Q594" s="72"/>
    </row>
    <row r="595" spans="1:17" x14ac:dyDescent="0.25">
      <c r="A595" s="28">
        <f>A592+1</f>
        <v>43690</v>
      </c>
      <c r="B595" s="29" t="s">
        <v>22</v>
      </c>
      <c r="C595" s="30">
        <v>0.29166666666666669</v>
      </c>
      <c r="D595" s="31">
        <v>0.375</v>
      </c>
      <c r="E595" s="31">
        <v>0.70833333333333337</v>
      </c>
      <c r="F595" s="32">
        <f>IF(D595="",0,ROUND((E595-D595)*24-1,2))</f>
        <v>7</v>
      </c>
      <c r="G595" s="32">
        <f t="shared" ref="G595:G601" si="258">IF(D595="",0,ROUND(F595-C595*24,2))</f>
        <v>0</v>
      </c>
      <c r="K595" s="33"/>
      <c r="M595" s="24"/>
      <c r="N595" s="48"/>
      <c r="O595" s="34">
        <f t="shared" si="256"/>
        <v>0</v>
      </c>
      <c r="P595" s="35">
        <v>-7</v>
      </c>
      <c r="Q595" s="5" t="s">
        <v>105</v>
      </c>
    </row>
    <row r="596" spans="1:17" x14ac:dyDescent="0.25">
      <c r="A596" s="28">
        <f>+A595+1</f>
        <v>43691</v>
      </c>
      <c r="B596" s="29" t="s">
        <v>23</v>
      </c>
      <c r="C596" s="30">
        <v>0.29166666666666669</v>
      </c>
      <c r="D596" s="31">
        <v>0.375</v>
      </c>
      <c r="E596" s="31">
        <v>0.70833333333333337</v>
      </c>
      <c r="F596" s="32">
        <f t="shared" ref="F596:F601" si="259">IF(D596="",0,ROUND((E596-D596)*24-1,2))</f>
        <v>7</v>
      </c>
      <c r="G596" s="32">
        <f t="shared" si="258"/>
        <v>0</v>
      </c>
      <c r="K596" s="33" t="s">
        <v>109</v>
      </c>
      <c r="M596" s="24"/>
      <c r="N596" s="48"/>
      <c r="O596" s="34">
        <f t="shared" si="256"/>
        <v>0</v>
      </c>
      <c r="P596" s="35">
        <f t="shared" si="257"/>
        <v>0</v>
      </c>
      <c r="Q596" s="72"/>
    </row>
    <row r="597" spans="1:17" x14ac:dyDescent="0.25">
      <c r="A597" s="36">
        <f>+A596+1</f>
        <v>43692</v>
      </c>
      <c r="B597" s="29" t="s">
        <v>24</v>
      </c>
      <c r="C597" s="30">
        <v>0.29166666666666669</v>
      </c>
      <c r="D597" s="31">
        <v>0.375</v>
      </c>
      <c r="E597" s="31">
        <v>0.70833333333333337</v>
      </c>
      <c r="F597" s="32">
        <f t="shared" si="259"/>
        <v>7</v>
      </c>
      <c r="G597" s="32">
        <f t="shared" si="258"/>
        <v>0</v>
      </c>
      <c r="K597" s="33"/>
      <c r="M597" s="24">
        <v>0.375</v>
      </c>
      <c r="N597" s="48">
        <v>0.70833333333333337</v>
      </c>
      <c r="O597" s="34">
        <f t="shared" si="256"/>
        <v>7</v>
      </c>
      <c r="P597" s="35">
        <f t="shared" si="257"/>
        <v>0</v>
      </c>
      <c r="Q597" s="72"/>
    </row>
    <row r="598" spans="1:17" x14ac:dyDescent="0.25">
      <c r="A598" s="36">
        <f t="shared" ref="A598:A601" si="260">+A597+1</f>
        <v>43693</v>
      </c>
      <c r="B598" s="29" t="s">
        <v>25</v>
      </c>
      <c r="C598" s="30">
        <v>0.29166666666666669</v>
      </c>
      <c r="D598" s="31">
        <v>0.375</v>
      </c>
      <c r="E598" s="31">
        <v>0.70833333333333337</v>
      </c>
      <c r="F598" s="32">
        <f t="shared" si="259"/>
        <v>7</v>
      </c>
      <c r="G598" s="32">
        <f t="shared" si="258"/>
        <v>0</v>
      </c>
      <c r="H598" s="45"/>
      <c r="I598" s="45"/>
      <c r="J598" s="45"/>
      <c r="K598" s="33"/>
      <c r="L598" s="45"/>
      <c r="M598" s="24">
        <v>0.375</v>
      </c>
      <c r="N598" s="48">
        <v>0.70833333333333337</v>
      </c>
      <c r="O598" s="34">
        <f t="shared" si="256"/>
        <v>7</v>
      </c>
      <c r="P598" s="35">
        <f t="shared" si="257"/>
        <v>0</v>
      </c>
      <c r="Q598" s="72"/>
    </row>
    <row r="599" spans="1:17" x14ac:dyDescent="0.25">
      <c r="A599" s="36">
        <f t="shared" si="260"/>
        <v>43694</v>
      </c>
      <c r="B599" s="29" t="s">
        <v>26</v>
      </c>
      <c r="C599" s="30">
        <v>0.29166666666666669</v>
      </c>
      <c r="D599" s="31">
        <v>0.375</v>
      </c>
      <c r="E599" s="31">
        <v>0.70833333333333337</v>
      </c>
      <c r="F599" s="32">
        <f t="shared" si="259"/>
        <v>7</v>
      </c>
      <c r="G599" s="32">
        <f t="shared" si="258"/>
        <v>0</v>
      </c>
      <c r="K599" s="33"/>
      <c r="M599" s="24">
        <v>0.375</v>
      </c>
      <c r="N599" s="48">
        <v>0.70833333333333337</v>
      </c>
      <c r="O599" s="34">
        <f t="shared" si="256"/>
        <v>7</v>
      </c>
      <c r="P599" s="35">
        <f t="shared" si="257"/>
        <v>0</v>
      </c>
      <c r="Q599" s="72"/>
    </row>
    <row r="600" spans="1:17" x14ac:dyDescent="0.25">
      <c r="A600" s="36">
        <f t="shared" si="260"/>
        <v>43695</v>
      </c>
      <c r="B600" s="29" t="s">
        <v>27</v>
      </c>
      <c r="C600" s="30"/>
      <c r="D600" s="31"/>
      <c r="E600" s="31"/>
      <c r="F600" s="32">
        <f t="shared" si="259"/>
        <v>0</v>
      </c>
      <c r="G600" s="32">
        <f t="shared" si="258"/>
        <v>0</v>
      </c>
      <c r="K600" s="68"/>
      <c r="M600" s="47"/>
      <c r="N600" s="48"/>
      <c r="O600" s="34">
        <f t="shared" si="256"/>
        <v>0</v>
      </c>
      <c r="P600" s="35">
        <f t="shared" si="257"/>
        <v>0</v>
      </c>
      <c r="Q600" s="72"/>
    </row>
    <row r="601" spans="1:17" x14ac:dyDescent="0.25">
      <c r="A601" s="36">
        <f t="shared" si="260"/>
        <v>43696</v>
      </c>
      <c r="B601" s="37" t="s">
        <v>28</v>
      </c>
      <c r="C601" s="38"/>
      <c r="D601" s="31"/>
      <c r="E601" s="31"/>
      <c r="F601" s="32">
        <f t="shared" si="259"/>
        <v>0</v>
      </c>
      <c r="G601" s="32">
        <f t="shared" si="258"/>
        <v>0</v>
      </c>
      <c r="H601" s="32"/>
      <c r="I601" s="32"/>
      <c r="J601" s="32"/>
      <c r="K601" s="33"/>
      <c r="M601" s="47"/>
      <c r="N601" s="48"/>
      <c r="O601" s="34">
        <f t="shared" si="256"/>
        <v>0</v>
      </c>
      <c r="P601" s="35">
        <f t="shared" si="257"/>
        <v>0</v>
      </c>
      <c r="Q601" s="72"/>
    </row>
    <row r="602" spans="1:17" ht="16.8" thickBot="1" x14ac:dyDescent="0.3">
      <c r="A602" s="39"/>
      <c r="B602" s="40" t="s">
        <v>29</v>
      </c>
      <c r="C602" s="41">
        <f>SUM(C595:C601)</f>
        <v>1.4583333333333335</v>
      </c>
      <c r="D602" s="42"/>
      <c r="E602" s="42"/>
      <c r="F602" s="43">
        <f>SUM(F595:F601)</f>
        <v>35</v>
      </c>
      <c r="G602" s="43">
        <f>SUM(G595:G601)</f>
        <v>0</v>
      </c>
      <c r="H602" s="43">
        <f>IF(G602&lt;0,G602,0)</f>
        <v>0</v>
      </c>
      <c r="I602" s="43">
        <f>IF(F602&gt;$B$3,IF(G602&lt;=8,G602,8),0)</f>
        <v>0</v>
      </c>
      <c r="J602" s="43">
        <f>IF(G602&gt;8,G602-8,0)</f>
        <v>0</v>
      </c>
      <c r="K602" s="44"/>
      <c r="M602" s="46"/>
      <c r="N602" s="46"/>
      <c r="O602" s="34"/>
      <c r="P602" s="35"/>
      <c r="Q602" s="72"/>
    </row>
    <row r="603" spans="1:17" x14ac:dyDescent="0.25">
      <c r="A603" s="19" t="s">
        <v>32</v>
      </c>
      <c r="B603" s="20"/>
      <c r="C603" s="21"/>
      <c r="D603" s="22"/>
      <c r="E603" s="22"/>
      <c r="F603" s="22"/>
      <c r="G603" s="22"/>
      <c r="K603" s="23"/>
      <c r="M603" s="24"/>
      <c r="N603" s="25"/>
      <c r="O603" s="34">
        <f t="shared" ref="O603:O619" si="261">IF(M603="",0,ROUND((N603-M603)*24-1,2))</f>
        <v>0</v>
      </c>
      <c r="P603" s="35">
        <f t="shared" ref="P603:P619" si="262">IF(M603="",0,ROUND(O603-C603*24,2))</f>
        <v>0</v>
      </c>
      <c r="Q603" s="72"/>
    </row>
    <row r="604" spans="1:17" x14ac:dyDescent="0.25">
      <c r="A604" s="28">
        <f>A601+1</f>
        <v>43697</v>
      </c>
      <c r="B604" s="29" t="s">
        <v>22</v>
      </c>
      <c r="C604" s="30">
        <v>0.29166666666666669</v>
      </c>
      <c r="D604" s="31">
        <v>0.375</v>
      </c>
      <c r="E604" s="31">
        <v>0.70833333333333337</v>
      </c>
      <c r="F604" s="32">
        <f>IF(D604="",0,ROUND((E604-D604)*24-1,2))</f>
        <v>7</v>
      </c>
      <c r="G604" s="32">
        <f t="shared" ref="G604:G610" si="263">IF(D604="",0,ROUND(F604-C604*24,2))</f>
        <v>0</v>
      </c>
      <c r="K604" s="33" t="s">
        <v>107</v>
      </c>
      <c r="M604" s="24">
        <v>0.58333333333333337</v>
      </c>
      <c r="N604" s="48">
        <v>0.73958333333333337</v>
      </c>
      <c r="O604" s="34">
        <v>3.75</v>
      </c>
      <c r="P604" s="35">
        <v>-0.25</v>
      </c>
      <c r="Q604" s="5" t="s">
        <v>108</v>
      </c>
    </row>
    <row r="605" spans="1:17" x14ac:dyDescent="0.25">
      <c r="A605" s="28">
        <f>+A604+1</f>
        <v>43698</v>
      </c>
      <c r="B605" s="29" t="s">
        <v>23</v>
      </c>
      <c r="C605" s="30">
        <v>0.29166666666666669</v>
      </c>
      <c r="D605" s="31">
        <v>0.375</v>
      </c>
      <c r="E605" s="31">
        <v>0.8125</v>
      </c>
      <c r="F605" s="32">
        <f t="shared" ref="F605:F610" si="264">IF(D605="",0,ROUND((E605-D605)*24-1,2))</f>
        <v>9.5</v>
      </c>
      <c r="G605" s="32">
        <f t="shared" si="263"/>
        <v>2.5</v>
      </c>
      <c r="H605" s="45"/>
      <c r="I605" s="45"/>
      <c r="J605" s="45"/>
      <c r="K605" s="33"/>
      <c r="L605" s="45"/>
      <c r="M605" s="24">
        <v>0.375</v>
      </c>
      <c r="N605" s="48">
        <v>0.8125</v>
      </c>
      <c r="O605" s="34">
        <f t="shared" si="261"/>
        <v>9.5</v>
      </c>
      <c r="P605" s="35">
        <f t="shared" si="262"/>
        <v>2.5</v>
      </c>
      <c r="Q605" s="72" t="s">
        <v>106</v>
      </c>
    </row>
    <row r="606" spans="1:17" x14ac:dyDescent="0.25">
      <c r="A606" s="36">
        <f>+A605+1</f>
        <v>43699</v>
      </c>
      <c r="B606" s="29" t="s">
        <v>24</v>
      </c>
      <c r="C606" s="30">
        <v>0.29166666666666669</v>
      </c>
      <c r="D606" s="31">
        <v>0.375</v>
      </c>
      <c r="E606" s="31">
        <v>0.70833333333333337</v>
      </c>
      <c r="F606" s="32">
        <f t="shared" si="264"/>
        <v>7</v>
      </c>
      <c r="G606" s="32">
        <f t="shared" si="263"/>
        <v>0</v>
      </c>
      <c r="K606" s="33"/>
      <c r="M606" s="24">
        <v>0.375</v>
      </c>
      <c r="N606" s="48">
        <v>0.70833333333333337</v>
      </c>
      <c r="O606" s="34">
        <f t="shared" si="261"/>
        <v>7</v>
      </c>
      <c r="P606" s="35">
        <f t="shared" si="262"/>
        <v>0</v>
      </c>
      <c r="Q606" s="72"/>
    </row>
    <row r="607" spans="1:17" x14ac:dyDescent="0.25">
      <c r="A607" s="36">
        <f t="shared" ref="A607:A610" si="265">+A606+1</f>
        <v>43700</v>
      </c>
      <c r="B607" s="29" t="s">
        <v>25</v>
      </c>
      <c r="C607" s="30">
        <v>0.29166666666666669</v>
      </c>
      <c r="D607" s="31">
        <v>0.375</v>
      </c>
      <c r="E607" s="31">
        <v>0.70833333333333337</v>
      </c>
      <c r="F607" s="32">
        <f t="shared" si="264"/>
        <v>7</v>
      </c>
      <c r="G607" s="32">
        <f t="shared" si="263"/>
        <v>0</v>
      </c>
      <c r="K607" s="33" t="s">
        <v>107</v>
      </c>
      <c r="M607" s="24">
        <v>0.54166666666666663</v>
      </c>
      <c r="N607" s="48">
        <v>0.70833333333333337</v>
      </c>
      <c r="O607" s="34">
        <v>4</v>
      </c>
      <c r="P607" s="35">
        <v>0</v>
      </c>
      <c r="Q607" s="5" t="s">
        <v>104</v>
      </c>
    </row>
    <row r="608" spans="1:17" x14ac:dyDescent="0.25">
      <c r="A608" s="36">
        <f t="shared" si="265"/>
        <v>43701</v>
      </c>
      <c r="B608" s="29" t="s">
        <v>26</v>
      </c>
      <c r="C608" s="30">
        <v>0.29166666666666669</v>
      </c>
      <c r="D608" s="31">
        <v>0.375</v>
      </c>
      <c r="E608" s="31">
        <v>0.70833333333333337</v>
      </c>
      <c r="F608" s="32">
        <f t="shared" si="264"/>
        <v>7</v>
      </c>
      <c r="G608" s="32">
        <f t="shared" si="263"/>
        <v>0</v>
      </c>
      <c r="K608" s="33"/>
      <c r="M608" s="24">
        <v>0.375</v>
      </c>
      <c r="N608" s="48">
        <v>0.77083333333333337</v>
      </c>
      <c r="O608" s="34">
        <f t="shared" si="261"/>
        <v>8.5</v>
      </c>
      <c r="P608" s="35">
        <f t="shared" si="262"/>
        <v>1.5</v>
      </c>
      <c r="Q608" s="72" t="s">
        <v>43</v>
      </c>
    </row>
    <row r="609" spans="1:19" x14ac:dyDescent="0.25">
      <c r="A609" s="36">
        <f t="shared" si="265"/>
        <v>43702</v>
      </c>
      <c r="B609" s="29" t="s">
        <v>27</v>
      </c>
      <c r="C609" s="30"/>
      <c r="D609" s="31"/>
      <c r="E609" s="31"/>
      <c r="F609" s="32">
        <f t="shared" si="264"/>
        <v>0</v>
      </c>
      <c r="G609" s="32">
        <f t="shared" si="263"/>
        <v>0</v>
      </c>
      <c r="K609" s="33"/>
      <c r="M609" s="24"/>
      <c r="N609" s="48"/>
      <c r="O609" s="34">
        <f t="shared" si="261"/>
        <v>0</v>
      </c>
      <c r="P609" s="35">
        <f t="shared" si="262"/>
        <v>0</v>
      </c>
      <c r="Q609" s="72"/>
    </row>
    <row r="610" spans="1:19" x14ac:dyDescent="0.25">
      <c r="A610" s="36">
        <f t="shared" si="265"/>
        <v>43703</v>
      </c>
      <c r="B610" s="37" t="s">
        <v>28</v>
      </c>
      <c r="C610" s="38"/>
      <c r="D610" s="31"/>
      <c r="E610" s="31"/>
      <c r="F610" s="32">
        <f t="shared" si="264"/>
        <v>0</v>
      </c>
      <c r="G610" s="32">
        <f t="shared" si="263"/>
        <v>0</v>
      </c>
      <c r="H610" s="32"/>
      <c r="I610" s="32"/>
      <c r="J610" s="32"/>
      <c r="K610" s="33"/>
      <c r="M610" s="24"/>
      <c r="N610" s="25"/>
      <c r="O610" s="34">
        <f t="shared" si="261"/>
        <v>0</v>
      </c>
      <c r="P610" s="35">
        <f t="shared" si="262"/>
        <v>0</v>
      </c>
      <c r="Q610" s="72"/>
    </row>
    <row r="611" spans="1:19" ht="16.8" thickBot="1" x14ac:dyDescent="0.3">
      <c r="A611" s="39"/>
      <c r="B611" s="40" t="s">
        <v>29</v>
      </c>
      <c r="C611" s="41">
        <f>SUM(C604:C610)</f>
        <v>1.4583333333333335</v>
      </c>
      <c r="D611" s="42"/>
      <c r="E611" s="42"/>
      <c r="F611" s="43">
        <f>SUM(F604:F610)</f>
        <v>37.5</v>
      </c>
      <c r="G611" s="43">
        <f>SUM(G604:G610)</f>
        <v>2.5</v>
      </c>
      <c r="H611" s="43">
        <f>IF(G611&lt;0,G611,0)</f>
        <v>0</v>
      </c>
      <c r="I611" s="43">
        <f>IF(F611&gt;$B$3,IF(G611&lt;=8,G611,8),0)</f>
        <v>2.5</v>
      </c>
      <c r="J611" s="43">
        <f>IF(G611&gt;8,G611-8,0)</f>
        <v>0</v>
      </c>
      <c r="K611" s="44"/>
      <c r="M611" s="24"/>
      <c r="N611" s="25"/>
      <c r="O611" s="34">
        <f t="shared" si="261"/>
        <v>0</v>
      </c>
      <c r="P611" s="35">
        <f t="shared" si="262"/>
        <v>0</v>
      </c>
      <c r="Q611" s="72"/>
    </row>
    <row r="612" spans="1:19" x14ac:dyDescent="0.25">
      <c r="A612" s="19" t="s">
        <v>33</v>
      </c>
      <c r="B612" s="20"/>
      <c r="C612" s="21"/>
      <c r="D612" s="22"/>
      <c r="E612" s="22"/>
      <c r="F612" s="22"/>
      <c r="G612" s="22"/>
      <c r="H612" s="45"/>
      <c r="I612" s="45"/>
      <c r="J612" s="45"/>
      <c r="K612" s="23"/>
      <c r="L612" s="45"/>
      <c r="M612" s="24"/>
      <c r="N612" s="25"/>
      <c r="O612" s="34">
        <f t="shared" si="261"/>
        <v>0</v>
      </c>
      <c r="P612" s="35">
        <f t="shared" si="262"/>
        <v>0</v>
      </c>
      <c r="Q612" s="72"/>
    </row>
    <row r="613" spans="1:19" x14ac:dyDescent="0.25">
      <c r="A613" s="28">
        <f>A610+1</f>
        <v>43704</v>
      </c>
      <c r="B613" s="29" t="s">
        <v>22</v>
      </c>
      <c r="C613" s="30">
        <v>0.29166666666666669</v>
      </c>
      <c r="D613" s="31">
        <v>0.375</v>
      </c>
      <c r="E613" s="31">
        <v>0.70833333333333337</v>
      </c>
      <c r="F613" s="32">
        <f>IF(D613="",0,ROUND((E613-D613)*24-1,2))</f>
        <v>7</v>
      </c>
      <c r="G613" s="32">
        <f t="shared" ref="G613:G619" si="266">IF(D613="",0,ROUND(F613-C613*24,2))</f>
        <v>0</v>
      </c>
      <c r="K613" s="33"/>
      <c r="M613" s="24">
        <v>0.375</v>
      </c>
      <c r="N613" s="48">
        <v>0.70833333333333337</v>
      </c>
      <c r="O613" s="34">
        <f t="shared" si="261"/>
        <v>7</v>
      </c>
      <c r="P613" s="35">
        <f t="shared" si="262"/>
        <v>0</v>
      </c>
      <c r="Q613" s="72"/>
    </row>
    <row r="614" spans="1:19" x14ac:dyDescent="0.25">
      <c r="A614" s="28">
        <f>+A613+1</f>
        <v>43705</v>
      </c>
      <c r="B614" s="29" t="s">
        <v>23</v>
      </c>
      <c r="C614" s="30">
        <v>0.29166666666666669</v>
      </c>
      <c r="D614" s="31">
        <v>0.375</v>
      </c>
      <c r="E614" s="31">
        <v>0.70833333333333337</v>
      </c>
      <c r="F614" s="32">
        <f t="shared" ref="F614:F619" si="267">IF(D614="",0,ROUND((E614-D614)*24-1,2))</f>
        <v>7</v>
      </c>
      <c r="G614" s="32">
        <f t="shared" si="266"/>
        <v>0</v>
      </c>
      <c r="K614" s="33"/>
      <c r="M614" s="24">
        <v>0.375</v>
      </c>
      <c r="N614" s="48">
        <v>0.77083333333333337</v>
      </c>
      <c r="O614" s="34">
        <f t="shared" si="261"/>
        <v>8.5</v>
      </c>
      <c r="P614" s="35">
        <f t="shared" si="262"/>
        <v>1.5</v>
      </c>
      <c r="Q614" s="72" t="s">
        <v>43</v>
      </c>
    </row>
    <row r="615" spans="1:19" x14ac:dyDescent="0.25">
      <c r="A615" s="36">
        <f>+A614+1</f>
        <v>43706</v>
      </c>
      <c r="B615" s="29" t="s">
        <v>24</v>
      </c>
      <c r="C615" s="30">
        <v>0.29166666666666669</v>
      </c>
      <c r="D615" s="31">
        <v>0.375</v>
      </c>
      <c r="E615" s="31">
        <v>0.70833333333333337</v>
      </c>
      <c r="F615" s="32">
        <f t="shared" si="267"/>
        <v>7</v>
      </c>
      <c r="G615" s="32">
        <f t="shared" si="266"/>
        <v>0</v>
      </c>
      <c r="H615" s="45"/>
      <c r="I615" s="45"/>
      <c r="J615" s="45"/>
      <c r="K615" s="33"/>
      <c r="L615" s="45"/>
      <c r="M615" s="24">
        <v>0.375</v>
      </c>
      <c r="N615" s="48">
        <v>0.70833333333333337</v>
      </c>
      <c r="O615" s="34">
        <f t="shared" si="261"/>
        <v>7</v>
      </c>
      <c r="P615" s="35">
        <f t="shared" si="262"/>
        <v>0</v>
      </c>
      <c r="Q615" s="72"/>
    </row>
    <row r="616" spans="1:19" x14ac:dyDescent="0.25">
      <c r="A616" s="36">
        <f t="shared" ref="A616:A619" si="268">+A615+1</f>
        <v>43707</v>
      </c>
      <c r="B616" s="29" t="s">
        <v>25</v>
      </c>
      <c r="C616" s="30">
        <v>0.29166666666666669</v>
      </c>
      <c r="D616" s="31">
        <v>0.375</v>
      </c>
      <c r="E616" s="31">
        <v>0.70833333333333337</v>
      </c>
      <c r="F616" s="32">
        <f t="shared" si="267"/>
        <v>7</v>
      </c>
      <c r="G616" s="32">
        <f t="shared" si="266"/>
        <v>0</v>
      </c>
      <c r="K616" s="33"/>
      <c r="M616" s="24">
        <v>0.375</v>
      </c>
      <c r="N616" s="48">
        <v>0.77083333333333337</v>
      </c>
      <c r="O616" s="34">
        <f t="shared" si="261"/>
        <v>8.5</v>
      </c>
      <c r="P616" s="35">
        <f t="shared" si="262"/>
        <v>1.5</v>
      </c>
      <c r="Q616" s="72" t="s">
        <v>43</v>
      </c>
    </row>
    <row r="617" spans="1:19" x14ac:dyDescent="0.25">
      <c r="A617" s="36">
        <f t="shared" si="268"/>
        <v>43708</v>
      </c>
      <c r="B617" s="29" t="s">
        <v>26</v>
      </c>
      <c r="C617" s="30">
        <v>0.29166666666666669</v>
      </c>
      <c r="D617" s="31">
        <v>0.375</v>
      </c>
      <c r="E617" s="31">
        <v>0.70833333333333337</v>
      </c>
      <c r="F617" s="32">
        <f t="shared" si="267"/>
        <v>7</v>
      </c>
      <c r="G617" s="32">
        <f t="shared" si="266"/>
        <v>0</v>
      </c>
      <c r="K617" s="33"/>
      <c r="M617" s="24"/>
      <c r="N617" s="48"/>
      <c r="O617" s="34">
        <f t="shared" si="261"/>
        <v>0</v>
      </c>
      <c r="P617" s="35">
        <v>-7</v>
      </c>
      <c r="Q617" s="73" t="s">
        <v>46</v>
      </c>
      <c r="S617" s="5" t="s">
        <v>128</v>
      </c>
    </row>
    <row r="618" spans="1:19" x14ac:dyDescent="0.25">
      <c r="A618" s="36">
        <f t="shared" si="268"/>
        <v>43709</v>
      </c>
      <c r="B618" s="29" t="s">
        <v>27</v>
      </c>
      <c r="C618" s="30"/>
      <c r="D618" s="31"/>
      <c r="E618" s="31"/>
      <c r="F618" s="32">
        <f t="shared" si="267"/>
        <v>0</v>
      </c>
      <c r="G618" s="32">
        <f t="shared" si="266"/>
        <v>0</v>
      </c>
      <c r="K618" s="33"/>
      <c r="M618" s="74">
        <v>0.35416666666666669</v>
      </c>
      <c r="N618" s="75">
        <v>0.52083333333333337</v>
      </c>
      <c r="O618" s="76">
        <v>4</v>
      </c>
      <c r="P618" s="77">
        <f t="shared" si="262"/>
        <v>4</v>
      </c>
      <c r="Q618" s="73" t="s">
        <v>126</v>
      </c>
      <c r="S618" s="5" t="s">
        <v>129</v>
      </c>
    </row>
    <row r="619" spans="1:19" x14ac:dyDescent="0.25">
      <c r="A619" s="36">
        <f t="shared" si="268"/>
        <v>43710</v>
      </c>
      <c r="B619" s="37" t="s">
        <v>28</v>
      </c>
      <c r="C619" s="38"/>
      <c r="D619" s="31"/>
      <c r="E619" s="31"/>
      <c r="F619" s="32">
        <f t="shared" si="267"/>
        <v>0</v>
      </c>
      <c r="G619" s="32">
        <f t="shared" si="266"/>
        <v>0</v>
      </c>
      <c r="H619" s="32"/>
      <c r="I619" s="32"/>
      <c r="J619" s="32"/>
      <c r="K619" s="33"/>
      <c r="M619" s="24"/>
      <c r="N619" s="25"/>
      <c r="O619" s="34">
        <f t="shared" si="261"/>
        <v>0</v>
      </c>
      <c r="P619" s="35">
        <f t="shared" si="262"/>
        <v>0</v>
      </c>
      <c r="Q619" s="72"/>
    </row>
    <row r="620" spans="1:19" ht="16.8" thickBot="1" x14ac:dyDescent="0.3">
      <c r="A620" s="39"/>
      <c r="B620" s="40" t="s">
        <v>29</v>
      </c>
      <c r="C620" s="41">
        <f>SUM(C613:C619)</f>
        <v>1.4583333333333335</v>
      </c>
      <c r="D620" s="42"/>
      <c r="E620" s="42"/>
      <c r="F620" s="43">
        <f>SUM(F613:F619)</f>
        <v>35</v>
      </c>
      <c r="G620" s="43">
        <f>SUM(G613:G619)</f>
        <v>0</v>
      </c>
      <c r="H620" s="43">
        <f>IF(G620&lt;0,G620,0)</f>
        <v>0</v>
      </c>
      <c r="I620" s="43">
        <f>IF(F620&gt;$B$3,IF(G620&lt;=8,G620,8),0)</f>
        <v>0</v>
      </c>
      <c r="J620" s="43">
        <f>IF(G620&gt;8,G620-8,0)</f>
        <v>0</v>
      </c>
      <c r="K620" s="44"/>
      <c r="M620" s="24"/>
      <c r="N620" s="25"/>
      <c r="O620" s="26"/>
      <c r="P620" s="49" t="str">
        <f t="shared" ref="P620" si="269">IF(K620="RTT",-"7:0:0",IF(O620="","",O620-TIMEVALUE("7:00")+10^-10))</f>
        <v/>
      </c>
      <c r="Q620" s="72"/>
    </row>
    <row r="621" spans="1:19" ht="16.8" thickBot="1" x14ac:dyDescent="0.3">
      <c r="F621" s="50"/>
      <c r="G621" s="50"/>
      <c r="K621" s="51"/>
      <c r="M621" s="24"/>
      <c r="N621" s="25"/>
      <c r="O621" s="26"/>
      <c r="P621" s="49"/>
      <c r="Q621" s="72"/>
    </row>
    <row r="622" spans="1:19" x14ac:dyDescent="0.25">
      <c r="A622" s="19" t="s">
        <v>34</v>
      </c>
      <c r="B622" s="20"/>
      <c r="C622" s="21"/>
      <c r="D622" s="22"/>
      <c r="E622" s="22"/>
      <c r="F622" s="52"/>
      <c r="G622" s="53"/>
      <c r="H622" s="53"/>
      <c r="I622" s="53"/>
      <c r="J622" s="53"/>
      <c r="K622" s="54"/>
      <c r="M622" s="24"/>
      <c r="N622" s="25"/>
      <c r="O622" s="55">
        <f>SUM(O576:O621)</f>
        <v>160.75</v>
      </c>
      <c r="P622" s="56">
        <f>SUM(P576:P621)</f>
        <v>55.25</v>
      </c>
      <c r="Q622" s="72"/>
    </row>
    <row r="623" spans="1:19" ht="16.8" thickBot="1" x14ac:dyDescent="0.3">
      <c r="A623" s="57"/>
      <c r="B623" s="58" t="s">
        <v>35</v>
      </c>
      <c r="C623" s="41">
        <f>+C584+C593+C602+C611+C620</f>
        <v>7.2916666666666679</v>
      </c>
      <c r="D623" s="59"/>
      <c r="E623" s="59"/>
      <c r="F623" s="60">
        <f>+F584+F593+F602+F611+F620</f>
        <v>183</v>
      </c>
      <c r="G623" s="60">
        <f>+G584+G593+G602+G611+G620</f>
        <v>8</v>
      </c>
      <c r="H623" s="60">
        <f>+H584+H593+H602+H611+H620</f>
        <v>0</v>
      </c>
      <c r="I623" s="60">
        <f>+I584+I593+I602+I611+I620</f>
        <v>8</v>
      </c>
      <c r="J623" s="60">
        <f>+J584+J593+J602+J611+J620</f>
        <v>0</v>
      </c>
      <c r="K623" s="61"/>
      <c r="M623" s="85" t="s">
        <v>36</v>
      </c>
      <c r="N623" s="86"/>
      <c r="O623" s="86"/>
      <c r="P623" s="62">
        <f>P622-G623</f>
        <v>47.25</v>
      </c>
    </row>
    <row r="624" spans="1:19" x14ac:dyDescent="0.25">
      <c r="G624" s="63"/>
      <c r="K624" s="63"/>
    </row>
    <row r="625" spans="1:17" x14ac:dyDescent="0.25">
      <c r="F625" s="50"/>
      <c r="O625" s="65"/>
      <c r="P625" s="64"/>
    </row>
    <row r="626" spans="1:17" x14ac:dyDescent="0.25">
      <c r="A626" s="7" t="s">
        <v>37</v>
      </c>
      <c r="O626" s="65" t="s">
        <v>38</v>
      </c>
      <c r="P626" s="66">
        <f>I623+J623</f>
        <v>8</v>
      </c>
    </row>
    <row r="627" spans="1:17" x14ac:dyDescent="0.25">
      <c r="A627" s="6" t="s">
        <v>0</v>
      </c>
      <c r="B627" s="7" t="s">
        <v>39</v>
      </c>
      <c r="G627" s="6"/>
      <c r="I627" s="6" t="s">
        <v>1</v>
      </c>
      <c r="J627" s="8">
        <v>43708</v>
      </c>
      <c r="K627" s="4"/>
      <c r="N627" s="64"/>
      <c r="O627" s="67"/>
      <c r="P627" s="64"/>
    </row>
    <row r="628" spans="1:17" ht="16.8" thickBot="1" x14ac:dyDescent="0.3">
      <c r="A628" s="9" t="s">
        <v>2</v>
      </c>
      <c r="B628" s="3">
        <v>35</v>
      </c>
    </row>
    <row r="629" spans="1:17" x14ac:dyDescent="0.25">
      <c r="C629" s="80" t="s">
        <v>3</v>
      </c>
      <c r="D629" s="81"/>
      <c r="E629" s="81"/>
      <c r="F629" s="81"/>
      <c r="G629" s="81"/>
      <c r="H629" s="81"/>
      <c r="I629" s="81"/>
      <c r="J629" s="81"/>
      <c r="K629" s="82"/>
    </row>
    <row r="630" spans="1:17" ht="48.6" x14ac:dyDescent="0.25">
      <c r="C630" s="10" t="s">
        <v>4</v>
      </c>
      <c r="D630" s="11" t="s">
        <v>5</v>
      </c>
      <c r="E630" s="11" t="s">
        <v>56</v>
      </c>
      <c r="F630" s="11" t="s">
        <v>7</v>
      </c>
      <c r="G630" s="11" t="s">
        <v>8</v>
      </c>
      <c r="H630" s="11" t="s">
        <v>9</v>
      </c>
      <c r="I630" s="11" t="s">
        <v>10</v>
      </c>
      <c r="J630" s="11" t="s">
        <v>11</v>
      </c>
      <c r="K630" s="12" t="s">
        <v>12</v>
      </c>
      <c r="M630" s="13"/>
      <c r="N630" s="83" t="s">
        <v>13</v>
      </c>
      <c r="O630" s="83"/>
      <c r="P630" s="84"/>
    </row>
    <row r="631" spans="1:17" ht="33" thickBot="1" x14ac:dyDescent="0.3">
      <c r="C631" s="10" t="s">
        <v>14</v>
      </c>
      <c r="D631" s="11" t="s">
        <v>14</v>
      </c>
      <c r="E631" s="11" t="s">
        <v>14</v>
      </c>
      <c r="F631" s="11"/>
      <c r="G631" s="11" t="s">
        <v>15</v>
      </c>
      <c r="H631" s="11"/>
      <c r="I631" s="14">
        <v>0.25</v>
      </c>
      <c r="J631" s="14">
        <v>0.5</v>
      </c>
      <c r="K631" s="15"/>
      <c r="M631" s="16" t="s">
        <v>16</v>
      </c>
      <c r="N631" s="17" t="s">
        <v>17</v>
      </c>
      <c r="O631" s="17" t="s">
        <v>18</v>
      </c>
      <c r="P631" s="18" t="s">
        <v>19</v>
      </c>
    </row>
    <row r="632" spans="1:17" x14ac:dyDescent="0.25">
      <c r="A632" s="19" t="s">
        <v>20</v>
      </c>
      <c r="B632" s="20"/>
      <c r="C632" s="21"/>
      <c r="D632" s="22"/>
      <c r="E632" s="22"/>
      <c r="F632" s="22"/>
      <c r="G632" s="22"/>
      <c r="H632" s="22"/>
      <c r="I632" s="22"/>
      <c r="J632" s="22"/>
      <c r="K632" s="23"/>
      <c r="M632" s="24"/>
      <c r="N632" s="25"/>
      <c r="O632" s="26" t="str">
        <f>IF(M632="","",IF((N632-M632)&lt;TIME(4,0,0),(N632-M632),(N632-M632)-TIME(1,0,0)))</f>
        <v/>
      </c>
      <c r="P632" s="27">
        <v>47.25</v>
      </c>
    </row>
    <row r="633" spans="1:17" x14ac:dyDescent="0.25">
      <c r="A633" s="28">
        <v>43711</v>
      </c>
      <c r="B633" s="29" t="s">
        <v>22</v>
      </c>
      <c r="C633" s="30">
        <v>0.29166666666666669</v>
      </c>
      <c r="D633" s="31">
        <v>0.375</v>
      </c>
      <c r="E633" s="31">
        <v>0.73958333333333337</v>
      </c>
      <c r="F633" s="32">
        <f>IF(D633="",0,ROUND((E633-D633)*24-1,2))</f>
        <v>7.75</v>
      </c>
      <c r="G633" s="32">
        <f t="shared" ref="G633:G639" si="270">IF(D633="",0,ROUND(F633-C633*24,2))</f>
        <v>0.75</v>
      </c>
      <c r="K633" s="33"/>
      <c r="M633" s="24">
        <v>0.375</v>
      </c>
      <c r="N633" s="48">
        <v>0.73958333333333337</v>
      </c>
      <c r="O633" s="34">
        <f t="shared" ref="O633:O639" si="271">IF(M633="",0,ROUND((N633-M633)*24-1,2))</f>
        <v>7.75</v>
      </c>
      <c r="P633" s="35">
        <f t="shared" ref="P633:P639" si="272">IF(M633="",0,ROUND(O633-C633*24,2))</f>
        <v>0.75</v>
      </c>
      <c r="Q633" s="72" t="s">
        <v>125</v>
      </c>
    </row>
    <row r="634" spans="1:17" x14ac:dyDescent="0.25">
      <c r="A634" s="28">
        <f>+A633+1</f>
        <v>43712</v>
      </c>
      <c r="B634" s="29" t="s">
        <v>23</v>
      </c>
      <c r="C634" s="30">
        <v>0.29166666666666669</v>
      </c>
      <c r="D634" s="31">
        <v>0.375</v>
      </c>
      <c r="E634" s="31">
        <v>0.79166666666666663</v>
      </c>
      <c r="F634" s="32">
        <f t="shared" ref="F634:F639" si="273">IF(D634="",0,ROUND((E634-D634)*24-1,2))</f>
        <v>9</v>
      </c>
      <c r="G634" s="32">
        <f t="shared" si="270"/>
        <v>2</v>
      </c>
      <c r="K634" s="33"/>
      <c r="M634" s="24">
        <v>0.375</v>
      </c>
      <c r="N634" s="48">
        <v>0.79166666666666663</v>
      </c>
      <c r="O634" s="34">
        <f t="shared" si="271"/>
        <v>9</v>
      </c>
      <c r="P634" s="35">
        <f t="shared" si="272"/>
        <v>2</v>
      </c>
      <c r="Q634" s="72" t="s">
        <v>124</v>
      </c>
    </row>
    <row r="635" spans="1:17" x14ac:dyDescent="0.25">
      <c r="A635" s="36">
        <f>+A634+1</f>
        <v>43713</v>
      </c>
      <c r="B635" s="29" t="s">
        <v>24</v>
      </c>
      <c r="C635" s="30">
        <v>0.29166666666666669</v>
      </c>
      <c r="D635" s="31">
        <v>0.375</v>
      </c>
      <c r="E635" s="31">
        <v>0.75</v>
      </c>
      <c r="F635" s="32">
        <f t="shared" si="273"/>
        <v>8</v>
      </c>
      <c r="G635" s="32">
        <f t="shared" si="270"/>
        <v>1</v>
      </c>
      <c r="K635" s="33"/>
      <c r="M635" s="24">
        <v>0.375</v>
      </c>
      <c r="N635" s="48">
        <v>0.75</v>
      </c>
      <c r="O635" s="34">
        <f t="shared" si="271"/>
        <v>8</v>
      </c>
      <c r="P635" s="35">
        <f t="shared" si="272"/>
        <v>1</v>
      </c>
      <c r="Q635" s="72" t="s">
        <v>123</v>
      </c>
    </row>
    <row r="636" spans="1:17" x14ac:dyDescent="0.25">
      <c r="A636" s="36">
        <f t="shared" ref="A636:A639" si="274">+A635+1</f>
        <v>43714</v>
      </c>
      <c r="B636" s="29" t="s">
        <v>25</v>
      </c>
      <c r="C636" s="30">
        <v>0.29166666666666669</v>
      </c>
      <c r="D636" s="31">
        <v>0.375</v>
      </c>
      <c r="E636" s="31">
        <v>0.79166666666666663</v>
      </c>
      <c r="F636" s="32">
        <f t="shared" si="273"/>
        <v>9</v>
      </c>
      <c r="G636" s="32">
        <f t="shared" si="270"/>
        <v>2</v>
      </c>
      <c r="K636" s="33"/>
      <c r="M636" s="24">
        <v>0.375</v>
      </c>
      <c r="N636" s="48">
        <v>0.79166666666666663</v>
      </c>
      <c r="O636" s="34">
        <f t="shared" si="271"/>
        <v>9</v>
      </c>
      <c r="P636" s="35">
        <f t="shared" si="272"/>
        <v>2</v>
      </c>
      <c r="Q636" s="72" t="s">
        <v>124</v>
      </c>
    </row>
    <row r="637" spans="1:17" x14ac:dyDescent="0.25">
      <c r="A637" s="36">
        <f t="shared" si="274"/>
        <v>43715</v>
      </c>
      <c r="B637" s="29" t="s">
        <v>26</v>
      </c>
      <c r="C637" s="30">
        <v>0.29166666666666669</v>
      </c>
      <c r="D637" s="31">
        <v>0.375</v>
      </c>
      <c r="E637" s="31">
        <v>0.70833333333333337</v>
      </c>
      <c r="F637" s="32">
        <f t="shared" si="273"/>
        <v>7</v>
      </c>
      <c r="G637" s="32">
        <f t="shared" si="270"/>
        <v>0</v>
      </c>
      <c r="K637" s="33"/>
      <c r="M637" s="24">
        <v>0.39583333333333331</v>
      </c>
      <c r="N637" s="48">
        <v>0.52083333333333337</v>
      </c>
      <c r="O637" s="34">
        <v>3</v>
      </c>
      <c r="P637" s="35">
        <f t="shared" si="272"/>
        <v>-4</v>
      </c>
      <c r="Q637" s="72" t="s">
        <v>122</v>
      </c>
    </row>
    <row r="638" spans="1:17" x14ac:dyDescent="0.25">
      <c r="A638" s="36">
        <f t="shared" si="274"/>
        <v>43716</v>
      </c>
      <c r="B638" s="29" t="s">
        <v>27</v>
      </c>
      <c r="C638" s="30"/>
      <c r="D638" s="31"/>
      <c r="E638" s="31"/>
      <c r="F638" s="32">
        <f t="shared" si="273"/>
        <v>0</v>
      </c>
      <c r="G638" s="32">
        <f t="shared" si="270"/>
        <v>0</v>
      </c>
      <c r="K638" s="33"/>
      <c r="M638" s="47"/>
      <c r="N638" s="48"/>
      <c r="O638" s="34">
        <f t="shared" si="271"/>
        <v>0</v>
      </c>
      <c r="P638" s="35">
        <f t="shared" si="272"/>
        <v>0</v>
      </c>
      <c r="Q638" s="72"/>
    </row>
    <row r="639" spans="1:17" x14ac:dyDescent="0.25">
      <c r="A639" s="36">
        <f t="shared" si="274"/>
        <v>43717</v>
      </c>
      <c r="B639" s="37" t="s">
        <v>28</v>
      </c>
      <c r="C639" s="38"/>
      <c r="D639" s="31"/>
      <c r="E639" s="31"/>
      <c r="F639" s="32">
        <f t="shared" si="273"/>
        <v>0</v>
      </c>
      <c r="G639" s="32">
        <f t="shared" si="270"/>
        <v>0</v>
      </c>
      <c r="H639" s="32"/>
      <c r="I639" s="32"/>
      <c r="J639" s="32"/>
      <c r="K639" s="33"/>
      <c r="M639" s="47"/>
      <c r="N639" s="48"/>
      <c r="O639" s="34">
        <f t="shared" si="271"/>
        <v>0</v>
      </c>
      <c r="P639" s="35">
        <f t="shared" si="272"/>
        <v>0</v>
      </c>
      <c r="Q639" s="72"/>
    </row>
    <row r="640" spans="1:17" ht="16.8" thickBot="1" x14ac:dyDescent="0.3">
      <c r="A640" s="39"/>
      <c r="B640" s="40" t="s">
        <v>29</v>
      </c>
      <c r="C640" s="41">
        <f>SUM(C633:C639)</f>
        <v>1.4583333333333335</v>
      </c>
      <c r="D640" s="42"/>
      <c r="E640" s="42"/>
      <c r="F640" s="43">
        <f>SUM(F633:F639)</f>
        <v>40.75</v>
      </c>
      <c r="G640" s="43">
        <f>SUM(G633:G639)</f>
        <v>5.75</v>
      </c>
      <c r="H640" s="43">
        <f>IF(G640&lt;0,G640,0)</f>
        <v>0</v>
      </c>
      <c r="I640" s="43">
        <f>IF(F640&gt;$B$3,IF(G640&lt;=8,G640,8),0)</f>
        <v>5.75</v>
      </c>
      <c r="J640" s="43">
        <f>IF(G640&gt;8,G640-8,0)</f>
        <v>0</v>
      </c>
      <c r="K640" s="44"/>
      <c r="L640" s="45"/>
      <c r="M640" s="46"/>
      <c r="N640" s="46"/>
      <c r="O640" s="34"/>
      <c r="P640" s="35"/>
      <c r="Q640" s="72"/>
    </row>
    <row r="641" spans="1:19" x14ac:dyDescent="0.25">
      <c r="A641" s="19" t="s">
        <v>30</v>
      </c>
      <c r="B641" s="20"/>
      <c r="C641" s="21"/>
      <c r="D641" s="22"/>
      <c r="E641" s="22"/>
      <c r="F641" s="22"/>
      <c r="G641" s="22"/>
      <c r="K641" s="23"/>
      <c r="M641" s="24"/>
      <c r="N641" s="25"/>
      <c r="O641" s="34">
        <f t="shared" ref="O641:O648" si="275">IF(M641="",0,ROUND((N641-M641)*24-1,2))</f>
        <v>0</v>
      </c>
      <c r="P641" s="35">
        <f t="shared" ref="P641:P648" si="276">IF(M641="",0,ROUND(O641-C641*24,2))</f>
        <v>0</v>
      </c>
      <c r="Q641" s="72"/>
    </row>
    <row r="642" spans="1:19" x14ac:dyDescent="0.25">
      <c r="A642" s="28">
        <f>A639+1</f>
        <v>43718</v>
      </c>
      <c r="B642" s="29" t="s">
        <v>22</v>
      </c>
      <c r="C642" s="30">
        <v>0.29166666666666669</v>
      </c>
      <c r="D642" s="31">
        <v>0.375</v>
      </c>
      <c r="E642" s="31">
        <v>0.70833333333333337</v>
      </c>
      <c r="F642" s="32">
        <f>IF(D642="",0,ROUND((E642-D642)*24-1,2))</f>
        <v>7</v>
      </c>
      <c r="G642" s="32">
        <f t="shared" ref="G642:G648" si="277">IF(D642="",0,ROUND(F642-C642*24,2))</f>
        <v>0</v>
      </c>
      <c r="K642" s="33"/>
      <c r="M642" s="24">
        <v>0.375</v>
      </c>
      <c r="N642" s="48">
        <v>0.70833333333333337</v>
      </c>
      <c r="O642" s="34">
        <f t="shared" si="275"/>
        <v>7</v>
      </c>
      <c r="P642" s="35">
        <f t="shared" si="276"/>
        <v>0</v>
      </c>
      <c r="Q642" s="72"/>
    </row>
    <row r="643" spans="1:19" x14ac:dyDescent="0.25">
      <c r="A643" s="28">
        <f>+A642+1</f>
        <v>43719</v>
      </c>
      <c r="B643" s="29" t="s">
        <v>23</v>
      </c>
      <c r="C643" s="30">
        <v>0.29166666666666669</v>
      </c>
      <c r="D643" s="31">
        <v>0.375</v>
      </c>
      <c r="E643" s="31">
        <v>0.75</v>
      </c>
      <c r="F643" s="32">
        <f t="shared" ref="F643:F648" si="278">IF(D643="",0,ROUND((E643-D643)*24-1,2))</f>
        <v>8</v>
      </c>
      <c r="G643" s="32">
        <f t="shared" si="277"/>
        <v>1</v>
      </c>
      <c r="K643" s="33"/>
      <c r="M643" s="24">
        <v>0.375</v>
      </c>
      <c r="N643" s="48">
        <v>0.75</v>
      </c>
      <c r="O643" s="34">
        <f t="shared" si="275"/>
        <v>8</v>
      </c>
      <c r="P643" s="35">
        <f t="shared" si="276"/>
        <v>1</v>
      </c>
      <c r="Q643" s="72" t="s">
        <v>119</v>
      </c>
    </row>
    <row r="644" spans="1:19" x14ac:dyDescent="0.25">
      <c r="A644" s="36">
        <f>+A643+1</f>
        <v>43720</v>
      </c>
      <c r="B644" s="29" t="s">
        <v>24</v>
      </c>
      <c r="C644" s="30">
        <v>0.29166666666666669</v>
      </c>
      <c r="D644" s="31">
        <v>0.375</v>
      </c>
      <c r="E644" s="31">
        <v>0.70833333333333337</v>
      </c>
      <c r="F644" s="32">
        <f t="shared" si="278"/>
        <v>7</v>
      </c>
      <c r="G644" s="32">
        <f t="shared" si="277"/>
        <v>0</v>
      </c>
      <c r="K644" s="33"/>
      <c r="M644" s="24">
        <v>0.375</v>
      </c>
      <c r="N644" s="48">
        <v>0.73958333333333337</v>
      </c>
      <c r="O644" s="34">
        <f t="shared" si="275"/>
        <v>7.75</v>
      </c>
      <c r="P644" s="35">
        <f t="shared" si="276"/>
        <v>0.75</v>
      </c>
      <c r="Q644" s="72" t="s">
        <v>121</v>
      </c>
    </row>
    <row r="645" spans="1:19" x14ac:dyDescent="0.25">
      <c r="A645" s="36">
        <f t="shared" ref="A645:A648" si="279">+A644+1</f>
        <v>43721</v>
      </c>
      <c r="B645" s="29" t="s">
        <v>25</v>
      </c>
      <c r="C645" s="30">
        <v>0.29166666666666669</v>
      </c>
      <c r="D645" s="31">
        <v>0.375</v>
      </c>
      <c r="E645" s="31">
        <v>0.77083333333333337</v>
      </c>
      <c r="F645" s="32">
        <f t="shared" si="278"/>
        <v>8.5</v>
      </c>
      <c r="G645" s="32">
        <f t="shared" si="277"/>
        <v>1.5</v>
      </c>
      <c r="K645" s="33"/>
      <c r="M645" s="24">
        <v>0.375</v>
      </c>
      <c r="N645" s="48">
        <v>0.77083333333333337</v>
      </c>
      <c r="O645" s="34">
        <f t="shared" si="275"/>
        <v>8.5</v>
      </c>
      <c r="P645" s="35">
        <f t="shared" si="276"/>
        <v>1.5</v>
      </c>
      <c r="Q645" s="72" t="s">
        <v>120</v>
      </c>
    </row>
    <row r="646" spans="1:19" x14ac:dyDescent="0.25">
      <c r="A646" s="36">
        <f t="shared" si="279"/>
        <v>43722</v>
      </c>
      <c r="B646" s="29" t="s">
        <v>26</v>
      </c>
      <c r="C646" s="30">
        <v>0.29166666666666669</v>
      </c>
      <c r="D646" s="31">
        <v>0.375</v>
      </c>
      <c r="E646" s="31">
        <v>0.70833333333333337</v>
      </c>
      <c r="F646" s="32">
        <f t="shared" si="278"/>
        <v>7</v>
      </c>
      <c r="G646" s="32">
        <f t="shared" si="277"/>
        <v>0</v>
      </c>
      <c r="K646" s="33"/>
      <c r="M646" s="24">
        <v>0.375</v>
      </c>
      <c r="N646" s="48">
        <v>0.73958333333333337</v>
      </c>
      <c r="O646" s="34">
        <f t="shared" si="275"/>
        <v>7.75</v>
      </c>
      <c r="P646" s="35">
        <f t="shared" si="276"/>
        <v>0.75</v>
      </c>
      <c r="Q646" s="72" t="s">
        <v>119</v>
      </c>
    </row>
    <row r="647" spans="1:19" x14ac:dyDescent="0.25">
      <c r="A647" s="36">
        <f t="shared" si="279"/>
        <v>43723</v>
      </c>
      <c r="B647" s="29" t="s">
        <v>27</v>
      </c>
      <c r="C647" s="30"/>
      <c r="D647" s="31"/>
      <c r="E647" s="31"/>
      <c r="F647" s="32">
        <f t="shared" si="278"/>
        <v>0</v>
      </c>
      <c r="G647" s="32">
        <f t="shared" si="277"/>
        <v>0</v>
      </c>
      <c r="H647" s="45"/>
      <c r="I647" s="45"/>
      <c r="J647" s="45"/>
      <c r="K647" s="33"/>
      <c r="L647" s="45"/>
      <c r="M647" s="47"/>
      <c r="N647" s="48"/>
      <c r="O647" s="34">
        <f t="shared" si="275"/>
        <v>0</v>
      </c>
      <c r="P647" s="35">
        <f t="shared" si="276"/>
        <v>0</v>
      </c>
    </row>
    <row r="648" spans="1:19" x14ac:dyDescent="0.25">
      <c r="A648" s="36">
        <f t="shared" si="279"/>
        <v>43724</v>
      </c>
      <c r="B648" s="37" t="s">
        <v>28</v>
      </c>
      <c r="C648" s="38"/>
      <c r="D648" s="31"/>
      <c r="E648" s="31"/>
      <c r="F648" s="32">
        <f t="shared" si="278"/>
        <v>0</v>
      </c>
      <c r="G648" s="32">
        <f t="shared" si="277"/>
        <v>0</v>
      </c>
      <c r="H648" s="32"/>
      <c r="I648" s="32"/>
      <c r="J648" s="32"/>
      <c r="K648" s="33"/>
      <c r="M648" s="47"/>
      <c r="N648" s="48"/>
      <c r="O648" s="34">
        <f t="shared" si="275"/>
        <v>0</v>
      </c>
      <c r="P648" s="35">
        <f t="shared" si="276"/>
        <v>0</v>
      </c>
      <c r="Q648" s="72"/>
    </row>
    <row r="649" spans="1:19" ht="16.8" thickBot="1" x14ac:dyDescent="0.3">
      <c r="A649" s="39"/>
      <c r="B649" s="40" t="s">
        <v>29</v>
      </c>
      <c r="C649" s="41">
        <f>SUM(C642:C648)</f>
        <v>1.4583333333333335</v>
      </c>
      <c r="D649" s="42"/>
      <c r="E649" s="42"/>
      <c r="F649" s="43">
        <f>SUM(F642:F648)</f>
        <v>37.5</v>
      </c>
      <c r="G649" s="43">
        <f>SUM(G642:G648)</f>
        <v>2.5</v>
      </c>
      <c r="H649" s="43">
        <f>IF(G649&lt;0,G649,0)</f>
        <v>0</v>
      </c>
      <c r="I649" s="43">
        <f>IF(F649&gt;$B$3,IF(G649&lt;=8,G649,8),0)</f>
        <v>2.5</v>
      </c>
      <c r="J649" s="43">
        <f>IF(G649&gt;8,G649-8,0)</f>
        <v>0</v>
      </c>
      <c r="K649" s="44"/>
      <c r="M649" s="46"/>
      <c r="N649" s="46"/>
      <c r="O649" s="34"/>
      <c r="P649" s="35"/>
      <c r="Q649" s="72"/>
    </row>
    <row r="650" spans="1:19" x14ac:dyDescent="0.25">
      <c r="A650" s="19" t="s">
        <v>31</v>
      </c>
      <c r="B650" s="20"/>
      <c r="C650" s="21"/>
      <c r="D650" s="22"/>
      <c r="E650" s="22"/>
      <c r="F650" s="22"/>
      <c r="G650" s="22"/>
      <c r="K650" s="23"/>
      <c r="M650" s="24"/>
      <c r="N650" s="25"/>
      <c r="O650" s="34">
        <f t="shared" ref="O650:O657" si="280">IF(M650="",0,ROUND((N650-M650)*24-1,2))</f>
        <v>0</v>
      </c>
      <c r="P650" s="35">
        <f t="shared" ref="P650" si="281">IF(M650="",0,ROUND(O650-C650*24,2))</f>
        <v>0</v>
      </c>
      <c r="Q650" s="72"/>
    </row>
    <row r="651" spans="1:19" x14ac:dyDescent="0.25">
      <c r="A651" s="28">
        <f>A648+1</f>
        <v>43725</v>
      </c>
      <c r="B651" s="29" t="s">
        <v>22</v>
      </c>
      <c r="C651" s="30">
        <v>0.29166666666666669</v>
      </c>
      <c r="D651" s="31">
        <v>0.375</v>
      </c>
      <c r="E651" s="31">
        <v>0.70833333333333337</v>
      </c>
      <c r="F651" s="32">
        <f>IF(D651="",0,ROUND((E651-D651)*24-1,2))</f>
        <v>7</v>
      </c>
      <c r="G651" s="32">
        <f t="shared" ref="G651:G657" si="282">IF(D651="",0,ROUND(F651-C651*24,2))</f>
        <v>0</v>
      </c>
      <c r="K651" s="33"/>
      <c r="M651" s="24">
        <v>0.375</v>
      </c>
      <c r="N651" s="48">
        <v>0.70833333333333337</v>
      </c>
      <c r="O651" s="34">
        <f t="shared" si="280"/>
        <v>7</v>
      </c>
      <c r="P651" s="35">
        <f t="shared" ref="P651:P657" si="283">IF(M651="",0,ROUND(O651-C651*24,2))</f>
        <v>0</v>
      </c>
    </row>
    <row r="652" spans="1:19" x14ac:dyDescent="0.25">
      <c r="A652" s="28">
        <f>+A651+1</f>
        <v>43726</v>
      </c>
      <c r="B652" s="29" t="s">
        <v>23</v>
      </c>
      <c r="C652" s="30">
        <v>0.29166666666666669</v>
      </c>
      <c r="D652" s="31">
        <v>0.375</v>
      </c>
      <c r="E652" s="31">
        <v>0.71875</v>
      </c>
      <c r="F652" s="32">
        <f>IF(D652="",0,ROUND((E652-D652)*24-1,2))</f>
        <v>7.25</v>
      </c>
      <c r="G652" s="32">
        <f t="shared" si="282"/>
        <v>0.25</v>
      </c>
      <c r="K652" s="33"/>
      <c r="M652" s="24">
        <v>0.375</v>
      </c>
      <c r="N652" s="48">
        <v>0.71875</v>
      </c>
      <c r="O652" s="34">
        <f t="shared" si="280"/>
        <v>7.25</v>
      </c>
      <c r="P652" s="35">
        <f t="shared" si="283"/>
        <v>0.25</v>
      </c>
      <c r="Q652" s="72" t="s">
        <v>119</v>
      </c>
    </row>
    <row r="653" spans="1:19" x14ac:dyDescent="0.25">
      <c r="A653" s="36">
        <f>+A652+1</f>
        <v>43727</v>
      </c>
      <c r="B653" s="29" t="s">
        <v>24</v>
      </c>
      <c r="C653" s="30">
        <v>0.29166666666666669</v>
      </c>
      <c r="D653" s="31">
        <v>0.375</v>
      </c>
      <c r="E653" s="31">
        <v>0.70833333333333337</v>
      </c>
      <c r="F653" s="32">
        <f t="shared" ref="F653:F657" si="284">IF(D653="",0,ROUND((E653-D653)*24-1,2))</f>
        <v>7</v>
      </c>
      <c r="G653" s="32">
        <f t="shared" si="282"/>
        <v>0</v>
      </c>
      <c r="K653" s="33"/>
      <c r="M653" s="24">
        <v>0.375</v>
      </c>
      <c r="N653" s="48">
        <v>0.70833333333333337</v>
      </c>
      <c r="O653" s="34">
        <f t="shared" si="280"/>
        <v>7</v>
      </c>
      <c r="P653" s="35">
        <f t="shared" si="283"/>
        <v>0</v>
      </c>
      <c r="Q653" s="72"/>
    </row>
    <row r="654" spans="1:19" x14ac:dyDescent="0.25">
      <c r="A654" s="36">
        <f t="shared" ref="A654:A657" si="285">+A653+1</f>
        <v>43728</v>
      </c>
      <c r="B654" s="29" t="s">
        <v>25</v>
      </c>
      <c r="C654" s="30">
        <v>0.29166666666666669</v>
      </c>
      <c r="D654" s="31">
        <v>0.375</v>
      </c>
      <c r="E654" s="31">
        <v>0.77083333333333337</v>
      </c>
      <c r="F654" s="32">
        <f t="shared" si="284"/>
        <v>8.5</v>
      </c>
      <c r="G654" s="32">
        <f t="shared" si="282"/>
        <v>1.5</v>
      </c>
      <c r="H654" s="45"/>
      <c r="I654" s="45"/>
      <c r="J654" s="45"/>
      <c r="K654" s="33"/>
      <c r="L654" s="45"/>
      <c r="M654" s="24">
        <v>0.375</v>
      </c>
      <c r="N654" s="48">
        <v>0.77083333333333337</v>
      </c>
      <c r="O654" s="34">
        <f t="shared" si="280"/>
        <v>8.5</v>
      </c>
      <c r="P654" s="35">
        <f t="shared" si="283"/>
        <v>1.5</v>
      </c>
      <c r="Q654" s="72" t="s">
        <v>118</v>
      </c>
    </row>
    <row r="655" spans="1:19" x14ac:dyDescent="0.25">
      <c r="A655" s="36">
        <f t="shared" si="285"/>
        <v>43729</v>
      </c>
      <c r="B655" s="29" t="s">
        <v>26</v>
      </c>
      <c r="C655" s="30">
        <v>0.29166666666666669</v>
      </c>
      <c r="D655" s="31">
        <v>0.375</v>
      </c>
      <c r="E655" s="31">
        <v>0.70833333333333337</v>
      </c>
      <c r="F655" s="32">
        <f t="shared" si="284"/>
        <v>7</v>
      </c>
      <c r="G655" s="32">
        <f t="shared" si="282"/>
        <v>0</v>
      </c>
      <c r="K655" s="33"/>
      <c r="M655" s="24">
        <v>0.375</v>
      </c>
      <c r="N655" s="48">
        <v>0.70833333333333337</v>
      </c>
      <c r="O655" s="34">
        <f t="shared" si="280"/>
        <v>7</v>
      </c>
      <c r="P655" s="35">
        <f t="shared" si="283"/>
        <v>0</v>
      </c>
      <c r="Q655" s="78" t="s">
        <v>131</v>
      </c>
      <c r="S655" s="5" t="s">
        <v>127</v>
      </c>
    </row>
    <row r="656" spans="1:19" x14ac:dyDescent="0.25">
      <c r="A656" s="36">
        <f t="shared" si="285"/>
        <v>43730</v>
      </c>
      <c r="B656" s="29" t="s">
        <v>27</v>
      </c>
      <c r="C656" s="30"/>
      <c r="D656" s="31">
        <v>0.35416666666666669</v>
      </c>
      <c r="E656" s="31">
        <v>0.52083333333333337</v>
      </c>
      <c r="F656" s="32">
        <v>4</v>
      </c>
      <c r="G656" s="32">
        <f t="shared" si="282"/>
        <v>4</v>
      </c>
      <c r="K656" s="79" t="s">
        <v>130</v>
      </c>
      <c r="M656" s="47"/>
      <c r="N656" s="48"/>
      <c r="O656" s="34">
        <f t="shared" si="280"/>
        <v>0</v>
      </c>
      <c r="P656" s="35">
        <f t="shared" si="283"/>
        <v>0</v>
      </c>
      <c r="Q656" s="78" t="s">
        <v>132</v>
      </c>
    </row>
    <row r="657" spans="1:17" x14ac:dyDescent="0.25">
      <c r="A657" s="36">
        <f t="shared" si="285"/>
        <v>43731</v>
      </c>
      <c r="B657" s="37" t="s">
        <v>28</v>
      </c>
      <c r="C657" s="38"/>
      <c r="D657" s="31"/>
      <c r="E657" s="31"/>
      <c r="F657" s="32">
        <f t="shared" si="284"/>
        <v>0</v>
      </c>
      <c r="G657" s="32">
        <f t="shared" si="282"/>
        <v>0</v>
      </c>
      <c r="H657" s="32"/>
      <c r="I657" s="32"/>
      <c r="J657" s="32"/>
      <c r="K657" s="33"/>
      <c r="M657" s="47"/>
      <c r="N657" s="48"/>
      <c r="O657" s="34">
        <f t="shared" si="280"/>
        <v>0</v>
      </c>
      <c r="P657" s="35">
        <f t="shared" si="283"/>
        <v>0</v>
      </c>
      <c r="Q657" s="72"/>
    </row>
    <row r="658" spans="1:17" ht="16.8" thickBot="1" x14ac:dyDescent="0.3">
      <c r="A658" s="39"/>
      <c r="B658" s="40" t="s">
        <v>29</v>
      </c>
      <c r="C658" s="41">
        <f>SUM(C651:C657)</f>
        <v>1.4583333333333335</v>
      </c>
      <c r="D658" s="42"/>
      <c r="E658" s="42"/>
      <c r="F658" s="43">
        <f>SUM(F651:F657)</f>
        <v>40.75</v>
      </c>
      <c r="G658" s="43">
        <f>SUM(G651:G657)</f>
        <v>5.75</v>
      </c>
      <c r="H658" s="43">
        <f>IF(G658&lt;0,G658,0)</f>
        <v>0</v>
      </c>
      <c r="I658" s="43">
        <f>IF(F658&gt;$B$3,IF(G658&lt;=8,G658,8),0)</f>
        <v>5.75</v>
      </c>
      <c r="J658" s="43">
        <f>IF(G658&gt;8,G658-8,0)</f>
        <v>0</v>
      </c>
      <c r="K658" s="44"/>
      <c r="M658" s="46"/>
      <c r="N658" s="46"/>
      <c r="O658" s="34"/>
      <c r="P658" s="35"/>
      <c r="Q658" s="72"/>
    </row>
    <row r="659" spans="1:17" x14ac:dyDescent="0.25">
      <c r="A659" s="19" t="s">
        <v>32</v>
      </c>
      <c r="B659" s="20"/>
      <c r="C659" s="21"/>
      <c r="D659" s="22"/>
      <c r="E659" s="22"/>
      <c r="F659" s="22"/>
      <c r="G659" s="22"/>
      <c r="K659" s="23"/>
      <c r="M659" s="24"/>
      <c r="N659" s="25"/>
      <c r="O659" s="34">
        <f t="shared" ref="O659" si="286">IF(M659="",0,ROUND((N659-M659)*24-1,2))</f>
        <v>0</v>
      </c>
      <c r="P659" s="35">
        <f t="shared" ref="P659" si="287">IF(M659="",0,ROUND(O659-C659*24,2))</f>
        <v>0</v>
      </c>
      <c r="Q659" s="72"/>
    </row>
    <row r="660" spans="1:17" x14ac:dyDescent="0.25">
      <c r="A660" s="28">
        <f>A657+1</f>
        <v>43732</v>
      </c>
      <c r="B660" s="29" t="s">
        <v>22</v>
      </c>
      <c r="C660" s="30">
        <v>0.29166666666666669</v>
      </c>
      <c r="D660" s="31">
        <v>0.375</v>
      </c>
      <c r="E660" s="31">
        <v>0.70833333333333337</v>
      </c>
      <c r="F660" s="32">
        <f>IF(D660="",0,ROUND((E660-D660)*24-1,2))</f>
        <v>7</v>
      </c>
      <c r="G660" s="32">
        <f t="shared" ref="G660:G666" si="288">IF(D660="",0,ROUND(F660-C660*24,2))</f>
        <v>0</v>
      </c>
      <c r="K660" s="33"/>
      <c r="M660" s="24">
        <v>0.375</v>
      </c>
      <c r="N660" s="48">
        <v>0.70833333333333337</v>
      </c>
      <c r="O660" s="34">
        <f t="shared" ref="O660:O663" si="289">IF(M660="",0,ROUND((N660-M660)*24-1,2))</f>
        <v>7</v>
      </c>
      <c r="P660" s="35">
        <f t="shared" ref="P660:P662" si="290">IF(M660="",0,ROUND(O660-C660*24,2))</f>
        <v>0</v>
      </c>
    </row>
    <row r="661" spans="1:17" x14ac:dyDescent="0.25">
      <c r="A661" s="28">
        <f>+A660+1</f>
        <v>43733</v>
      </c>
      <c r="B661" s="29" t="s">
        <v>23</v>
      </c>
      <c r="C661" s="30">
        <v>0.29166666666666669</v>
      </c>
      <c r="D661" s="31">
        <v>0.375</v>
      </c>
      <c r="E661" s="31">
        <v>0.70833333333333337</v>
      </c>
      <c r="F661" s="32">
        <f t="shared" ref="F661:F666" si="291">IF(D661="",0,ROUND((E661-D661)*24-1,2))</f>
        <v>7</v>
      </c>
      <c r="G661" s="32">
        <f t="shared" si="288"/>
        <v>0</v>
      </c>
      <c r="H661" s="45"/>
      <c r="I661" s="45"/>
      <c r="J661" s="45"/>
      <c r="K661" s="33"/>
      <c r="L661" s="45"/>
      <c r="M661" s="24">
        <v>0.375</v>
      </c>
      <c r="N661" s="48">
        <v>0.73958333333333337</v>
      </c>
      <c r="O661" s="34">
        <f t="shared" si="289"/>
        <v>7.75</v>
      </c>
      <c r="P661" s="35">
        <f t="shared" si="290"/>
        <v>0.75</v>
      </c>
      <c r="Q661" s="72" t="s">
        <v>133</v>
      </c>
    </row>
    <row r="662" spans="1:17" x14ac:dyDescent="0.25">
      <c r="A662" s="36">
        <f>+A661+1</f>
        <v>43734</v>
      </c>
      <c r="B662" s="29" t="s">
        <v>24</v>
      </c>
      <c r="C662" s="30">
        <v>0.29166666666666669</v>
      </c>
      <c r="D662" s="31">
        <v>0.375</v>
      </c>
      <c r="E662" s="31">
        <v>0.70833333333333337</v>
      </c>
      <c r="F662" s="32">
        <f t="shared" si="291"/>
        <v>7</v>
      </c>
      <c r="G662" s="32">
        <f t="shared" si="288"/>
        <v>0</v>
      </c>
      <c r="K662" s="33"/>
      <c r="M662" s="24">
        <v>0.375</v>
      </c>
      <c r="N662" s="48">
        <v>0.70833333333333337</v>
      </c>
      <c r="O662" s="34">
        <f t="shared" si="289"/>
        <v>7</v>
      </c>
      <c r="P662" s="35">
        <f t="shared" si="290"/>
        <v>0</v>
      </c>
      <c r="Q662" s="72"/>
    </row>
    <row r="663" spans="1:17" x14ac:dyDescent="0.25">
      <c r="A663" s="36">
        <f t="shared" ref="A663:A666" si="292">+A662+1</f>
        <v>43735</v>
      </c>
      <c r="B663" s="29" t="s">
        <v>25</v>
      </c>
      <c r="C663" s="30">
        <v>0.29166666666666669</v>
      </c>
      <c r="D663" s="31">
        <v>0.375</v>
      </c>
      <c r="E663" s="31">
        <v>0.70833333333333337</v>
      </c>
      <c r="F663" s="32">
        <f t="shared" si="291"/>
        <v>7</v>
      </c>
      <c r="G663" s="32">
        <f t="shared" si="288"/>
        <v>0</v>
      </c>
      <c r="K663" s="33"/>
      <c r="M663" s="24">
        <v>0.375</v>
      </c>
      <c r="N663" s="48">
        <v>0.73958333333333337</v>
      </c>
      <c r="O663" s="34">
        <f t="shared" si="289"/>
        <v>7.75</v>
      </c>
      <c r="P663" s="35">
        <f t="shared" ref="P663:P675" si="293">IF(M663="",0,ROUND(O663-C663*24,2))</f>
        <v>0.75</v>
      </c>
      <c r="Q663" s="72" t="s">
        <v>133</v>
      </c>
    </row>
    <row r="664" spans="1:17" x14ac:dyDescent="0.25">
      <c r="A664" s="36">
        <f t="shared" si="292"/>
        <v>43736</v>
      </c>
      <c r="B664" s="29" t="s">
        <v>26</v>
      </c>
      <c r="C664" s="30">
        <v>0.29166666666666669</v>
      </c>
      <c r="D664" s="31">
        <v>0.375</v>
      </c>
      <c r="E664" s="31">
        <v>0.70833333333333337</v>
      </c>
      <c r="F664" s="32">
        <f t="shared" si="291"/>
        <v>7</v>
      </c>
      <c r="G664" s="32">
        <f t="shared" si="288"/>
        <v>0</v>
      </c>
      <c r="K664" s="33"/>
      <c r="M664" s="24">
        <v>0.375</v>
      </c>
      <c r="N664" s="48">
        <v>0.71875</v>
      </c>
      <c r="O664" s="34">
        <f t="shared" ref="O664:O675" si="294">IF(M664="",0,ROUND((N664-M664)*24-1,2))</f>
        <v>7.25</v>
      </c>
      <c r="P664" s="35">
        <f t="shared" si="293"/>
        <v>0.25</v>
      </c>
      <c r="Q664" s="72" t="s">
        <v>140</v>
      </c>
    </row>
    <row r="665" spans="1:17" x14ac:dyDescent="0.25">
      <c r="A665" s="36">
        <f t="shared" si="292"/>
        <v>43737</v>
      </c>
      <c r="B665" s="29" t="s">
        <v>27</v>
      </c>
      <c r="C665" s="30"/>
      <c r="D665" s="31"/>
      <c r="E665" s="31"/>
      <c r="F665" s="32">
        <f t="shared" si="291"/>
        <v>0</v>
      </c>
      <c r="G665" s="32">
        <f t="shared" si="288"/>
        <v>0</v>
      </c>
      <c r="K665" s="33"/>
      <c r="M665" s="24"/>
      <c r="N665" s="48"/>
      <c r="O665" s="34">
        <f t="shared" si="294"/>
        <v>0</v>
      </c>
      <c r="P665" s="35">
        <f t="shared" si="293"/>
        <v>0</v>
      </c>
      <c r="Q665" s="72"/>
    </row>
    <row r="666" spans="1:17" x14ac:dyDescent="0.25">
      <c r="A666" s="36">
        <f t="shared" si="292"/>
        <v>43738</v>
      </c>
      <c r="B666" s="37" t="s">
        <v>28</v>
      </c>
      <c r="C666" s="38"/>
      <c r="D666" s="31"/>
      <c r="E666" s="31"/>
      <c r="F666" s="32">
        <f t="shared" si="291"/>
        <v>0</v>
      </c>
      <c r="G666" s="32">
        <f t="shared" si="288"/>
        <v>0</v>
      </c>
      <c r="H666" s="32"/>
      <c r="I666" s="32"/>
      <c r="J666" s="32"/>
      <c r="K666" s="33"/>
      <c r="M666" s="24"/>
      <c r="N666" s="25"/>
      <c r="O666" s="34">
        <f t="shared" si="294"/>
        <v>0</v>
      </c>
      <c r="P666" s="35">
        <f t="shared" si="293"/>
        <v>0</v>
      </c>
      <c r="Q666" s="72"/>
    </row>
    <row r="667" spans="1:17" ht="16.8" thickBot="1" x14ac:dyDescent="0.3">
      <c r="A667" s="39"/>
      <c r="B667" s="40" t="s">
        <v>29</v>
      </c>
      <c r="C667" s="41">
        <f>SUM(C660:C666)</f>
        <v>1.4583333333333335</v>
      </c>
      <c r="D667" s="42"/>
      <c r="E667" s="42"/>
      <c r="F667" s="43">
        <f>SUM(F660:F666)</f>
        <v>35</v>
      </c>
      <c r="G667" s="43">
        <f>SUM(G660:G666)</f>
        <v>0</v>
      </c>
      <c r="H667" s="43">
        <f>IF(G667&lt;0,G667,0)</f>
        <v>0</v>
      </c>
      <c r="I667" s="43">
        <f>IF(F667&gt;$B$3,IF(G667&lt;=8,G667,8),0)</f>
        <v>0</v>
      </c>
      <c r="J667" s="43">
        <f>IF(G667&gt;8,G667-8,0)</f>
        <v>0</v>
      </c>
      <c r="K667" s="44"/>
      <c r="M667" s="24"/>
      <c r="N667" s="25"/>
      <c r="O667" s="34">
        <f t="shared" si="294"/>
        <v>0</v>
      </c>
      <c r="P667" s="35">
        <f t="shared" si="293"/>
        <v>0</v>
      </c>
      <c r="Q667" s="72"/>
    </row>
    <row r="668" spans="1:17" x14ac:dyDescent="0.25">
      <c r="A668" s="19" t="s">
        <v>33</v>
      </c>
      <c r="B668" s="20"/>
      <c r="C668" s="21"/>
      <c r="D668" s="22"/>
      <c r="E668" s="22"/>
      <c r="F668" s="22"/>
      <c r="G668" s="22"/>
      <c r="H668" s="45"/>
      <c r="I668" s="45"/>
      <c r="J668" s="45"/>
      <c r="K668" s="23"/>
      <c r="L668" s="45"/>
      <c r="M668" s="24"/>
      <c r="N668" s="25"/>
      <c r="O668" s="34">
        <f t="shared" si="294"/>
        <v>0</v>
      </c>
      <c r="P668" s="35">
        <f t="shared" si="293"/>
        <v>0</v>
      </c>
      <c r="Q668" s="72"/>
    </row>
    <row r="669" spans="1:17" x14ac:dyDescent="0.25">
      <c r="A669" s="28"/>
      <c r="B669" s="29" t="s">
        <v>22</v>
      </c>
      <c r="C669" s="30"/>
      <c r="D669" s="31"/>
      <c r="E669" s="31"/>
      <c r="F669" s="32">
        <f>IF(D669="",0,ROUND((E669-D669)*24-1,2))</f>
        <v>0</v>
      </c>
      <c r="G669" s="32">
        <f t="shared" ref="G669:G675" si="295">IF(D669="",0,ROUND(F669-C669*24,2))</f>
        <v>0</v>
      </c>
      <c r="K669" s="33"/>
      <c r="M669" s="24"/>
      <c r="N669" s="48"/>
      <c r="O669" s="34">
        <f t="shared" si="294"/>
        <v>0</v>
      </c>
      <c r="P669" s="35">
        <f t="shared" si="293"/>
        <v>0</v>
      </c>
      <c r="Q669" s="72"/>
    </row>
    <row r="670" spans="1:17" x14ac:dyDescent="0.25">
      <c r="A670" s="28"/>
      <c r="B670" s="29" t="s">
        <v>23</v>
      </c>
      <c r="C670" s="30"/>
      <c r="D670" s="31"/>
      <c r="E670" s="31"/>
      <c r="F670" s="32">
        <f t="shared" ref="F670:F675" si="296">IF(D670="",0,ROUND((E670-D670)*24-1,2))</f>
        <v>0</v>
      </c>
      <c r="G670" s="32">
        <f t="shared" si="295"/>
        <v>0</v>
      </c>
      <c r="K670" s="33"/>
      <c r="M670" s="24"/>
      <c r="N670" s="48"/>
      <c r="O670" s="34">
        <f t="shared" si="294"/>
        <v>0</v>
      </c>
      <c r="P670" s="35">
        <f t="shared" si="293"/>
        <v>0</v>
      </c>
      <c r="Q670" s="72"/>
    </row>
    <row r="671" spans="1:17" x14ac:dyDescent="0.25">
      <c r="A671" s="36"/>
      <c r="B671" s="29" t="s">
        <v>24</v>
      </c>
      <c r="C671" s="30"/>
      <c r="D671" s="31"/>
      <c r="E671" s="31"/>
      <c r="F671" s="32">
        <f t="shared" si="296"/>
        <v>0</v>
      </c>
      <c r="G671" s="32">
        <f t="shared" si="295"/>
        <v>0</v>
      </c>
      <c r="H671" s="45"/>
      <c r="I671" s="45"/>
      <c r="J671" s="45"/>
      <c r="K671" s="33"/>
      <c r="L671" s="45"/>
      <c r="M671" s="24"/>
      <c r="N671" s="48"/>
      <c r="O671" s="34">
        <f t="shared" si="294"/>
        <v>0</v>
      </c>
      <c r="P671" s="35">
        <f t="shared" si="293"/>
        <v>0</v>
      </c>
      <c r="Q671" s="72"/>
    </row>
    <row r="672" spans="1:17" x14ac:dyDescent="0.25">
      <c r="A672" s="36"/>
      <c r="B672" s="29" t="s">
        <v>25</v>
      </c>
      <c r="C672" s="30"/>
      <c r="D672" s="31"/>
      <c r="E672" s="31"/>
      <c r="F672" s="32">
        <f t="shared" si="296"/>
        <v>0</v>
      </c>
      <c r="G672" s="32">
        <f t="shared" si="295"/>
        <v>0</v>
      </c>
      <c r="K672" s="33"/>
      <c r="M672" s="24"/>
      <c r="N672" s="48"/>
      <c r="O672" s="34">
        <f t="shared" si="294"/>
        <v>0</v>
      </c>
      <c r="P672" s="35">
        <f t="shared" si="293"/>
        <v>0</v>
      </c>
      <c r="Q672" s="72"/>
    </row>
    <row r="673" spans="1:17" x14ac:dyDescent="0.25">
      <c r="A673" s="36"/>
      <c r="B673" s="29" t="s">
        <v>26</v>
      </c>
      <c r="C673" s="30"/>
      <c r="D673" s="31"/>
      <c r="E673" s="31"/>
      <c r="F673" s="32">
        <f t="shared" si="296"/>
        <v>0</v>
      </c>
      <c r="G673" s="32">
        <f t="shared" si="295"/>
        <v>0</v>
      </c>
      <c r="K673" s="33"/>
      <c r="M673" s="24"/>
      <c r="N673" s="48"/>
      <c r="O673" s="34">
        <f t="shared" si="294"/>
        <v>0</v>
      </c>
      <c r="P673" s="35">
        <f t="shared" si="293"/>
        <v>0</v>
      </c>
      <c r="Q673" s="72"/>
    </row>
    <row r="674" spans="1:17" x14ac:dyDescent="0.25">
      <c r="A674" s="36"/>
      <c r="B674" s="29" t="s">
        <v>27</v>
      </c>
      <c r="C674" s="30"/>
      <c r="D674" s="31"/>
      <c r="E674" s="31"/>
      <c r="F674" s="32">
        <f t="shared" si="296"/>
        <v>0</v>
      </c>
      <c r="G674" s="32">
        <f t="shared" si="295"/>
        <v>0</v>
      </c>
      <c r="K674" s="33"/>
      <c r="M674" s="24"/>
      <c r="N674" s="25"/>
      <c r="O674" s="34">
        <f t="shared" si="294"/>
        <v>0</v>
      </c>
      <c r="P674" s="35">
        <f t="shared" si="293"/>
        <v>0</v>
      </c>
      <c r="Q674" s="72"/>
    </row>
    <row r="675" spans="1:17" x14ac:dyDescent="0.25">
      <c r="A675" s="36"/>
      <c r="B675" s="37" t="s">
        <v>28</v>
      </c>
      <c r="C675" s="38"/>
      <c r="D675" s="31"/>
      <c r="E675" s="31"/>
      <c r="F675" s="32">
        <f t="shared" si="296"/>
        <v>0</v>
      </c>
      <c r="G675" s="32">
        <f t="shared" si="295"/>
        <v>0</v>
      </c>
      <c r="H675" s="32"/>
      <c r="I675" s="32"/>
      <c r="J675" s="32"/>
      <c r="K675" s="33"/>
      <c r="M675" s="24"/>
      <c r="N675" s="25"/>
      <c r="O675" s="34">
        <f t="shared" si="294"/>
        <v>0</v>
      </c>
      <c r="P675" s="35">
        <f t="shared" si="293"/>
        <v>0</v>
      </c>
      <c r="Q675" s="72"/>
    </row>
    <row r="676" spans="1:17" ht="16.8" thickBot="1" x14ac:dyDescent="0.3">
      <c r="A676" s="39"/>
      <c r="B676" s="40" t="s">
        <v>29</v>
      </c>
      <c r="C676" s="41">
        <f>SUM(C669:C675)</f>
        <v>0</v>
      </c>
      <c r="D676" s="42"/>
      <c r="E676" s="42"/>
      <c r="F676" s="43">
        <f>SUM(F669:F675)</f>
        <v>0</v>
      </c>
      <c r="G676" s="43">
        <f>SUM(G669:G675)</f>
        <v>0</v>
      </c>
      <c r="H676" s="43">
        <f>IF(G676&lt;0,G676,0)</f>
        <v>0</v>
      </c>
      <c r="I676" s="43">
        <f>IF(F676&gt;$B$3,IF(G676&lt;=8,G676,8),0)</f>
        <v>0</v>
      </c>
      <c r="J676" s="43">
        <f>IF(G676&gt;8,G676-8,0)</f>
        <v>0</v>
      </c>
      <c r="K676" s="44"/>
      <c r="M676" s="24"/>
      <c r="N676" s="25"/>
      <c r="O676" s="26"/>
      <c r="P676" s="49" t="str">
        <f t="shared" ref="P676" si="297">IF(K676="RTT",-"7:0:0",IF(O676="","",O676-TIMEVALUE("7:00")+10^-10))</f>
        <v/>
      </c>
      <c r="Q676" s="72"/>
    </row>
    <row r="677" spans="1:17" ht="16.8" thickBot="1" x14ac:dyDescent="0.3">
      <c r="F677" s="50"/>
      <c r="G677" s="50"/>
      <c r="K677" s="51"/>
      <c r="M677" s="24"/>
      <c r="N677" s="25"/>
      <c r="O677" s="26"/>
      <c r="P677" s="49"/>
      <c r="Q677" s="72"/>
    </row>
    <row r="678" spans="1:17" x14ac:dyDescent="0.25">
      <c r="A678" s="19" t="s">
        <v>34</v>
      </c>
      <c r="B678" s="20"/>
      <c r="C678" s="21"/>
      <c r="D678" s="22"/>
      <c r="E678" s="22"/>
      <c r="F678" s="52"/>
      <c r="G678" s="53"/>
      <c r="H678" s="53"/>
      <c r="I678" s="53"/>
      <c r="J678" s="53"/>
      <c r="K678" s="54"/>
      <c r="M678" s="24"/>
      <c r="N678" s="25"/>
      <c r="O678" s="55">
        <f>SUM(O632:O677)</f>
        <v>149.25</v>
      </c>
      <c r="P678" s="56">
        <f>SUM(P632:P677)</f>
        <v>56.5</v>
      </c>
      <c r="Q678" s="72"/>
    </row>
    <row r="679" spans="1:17" ht="16.8" thickBot="1" x14ac:dyDescent="0.3">
      <c r="A679" s="57"/>
      <c r="B679" s="58" t="s">
        <v>35</v>
      </c>
      <c r="C679" s="41">
        <f>+C640+C649+C658+C667+C676</f>
        <v>5.8333333333333339</v>
      </c>
      <c r="D679" s="59"/>
      <c r="E679" s="59"/>
      <c r="F679" s="60">
        <f>+F640+F649+F658+F667+F676</f>
        <v>154</v>
      </c>
      <c r="G679" s="60">
        <f>+G640+G649+G658+G667+G676</f>
        <v>14</v>
      </c>
      <c r="H679" s="60">
        <f>+H640+H649+H658+H667+H676</f>
        <v>0</v>
      </c>
      <c r="I679" s="60">
        <f>+I640+I649+I658+I667+I676</f>
        <v>14</v>
      </c>
      <c r="J679" s="60">
        <f>+J640+J649+J658+J667+J676</f>
        <v>0</v>
      </c>
      <c r="K679" s="61"/>
      <c r="M679" s="85" t="s">
        <v>36</v>
      </c>
      <c r="N679" s="86"/>
      <c r="O679" s="86"/>
      <c r="P679" s="62">
        <f>P678-G679</f>
        <v>42.5</v>
      </c>
    </row>
    <row r="680" spans="1:17" x14ac:dyDescent="0.25">
      <c r="G680" s="63"/>
      <c r="K680" s="63"/>
    </row>
    <row r="681" spans="1:17" x14ac:dyDescent="0.25">
      <c r="F681" s="50"/>
      <c r="O681" s="65"/>
      <c r="P681" s="64"/>
    </row>
    <row r="682" spans="1:17" x14ac:dyDescent="0.25">
      <c r="A682" s="7" t="s">
        <v>37</v>
      </c>
      <c r="O682" s="65" t="s">
        <v>38</v>
      </c>
      <c r="P682" s="66">
        <f>I679+J679</f>
        <v>14</v>
      </c>
    </row>
    <row r="683" spans="1:17" x14ac:dyDescent="0.25">
      <c r="A683" s="6" t="s">
        <v>0</v>
      </c>
      <c r="B683" s="7" t="s">
        <v>39</v>
      </c>
      <c r="G683" s="6"/>
      <c r="I683" s="6" t="s">
        <v>1</v>
      </c>
      <c r="J683" s="8">
        <v>43708</v>
      </c>
      <c r="K683" s="4"/>
      <c r="N683" s="64"/>
      <c r="O683" s="67"/>
      <c r="P683" s="64"/>
    </row>
    <row r="684" spans="1:17" ht="16.8" thickBot="1" x14ac:dyDescent="0.3">
      <c r="A684" s="9" t="s">
        <v>2</v>
      </c>
      <c r="B684" s="3">
        <v>35</v>
      </c>
    </row>
    <row r="685" spans="1:17" x14ac:dyDescent="0.25">
      <c r="C685" s="80" t="s">
        <v>3</v>
      </c>
      <c r="D685" s="81"/>
      <c r="E685" s="81"/>
      <c r="F685" s="81"/>
      <c r="G685" s="81"/>
      <c r="H685" s="81"/>
      <c r="I685" s="81"/>
      <c r="J685" s="81"/>
      <c r="K685" s="82"/>
    </row>
    <row r="686" spans="1:17" ht="48.6" x14ac:dyDescent="0.25">
      <c r="C686" s="10" t="s">
        <v>4</v>
      </c>
      <c r="D686" s="11" t="s">
        <v>5</v>
      </c>
      <c r="E686" s="11" t="s">
        <v>56</v>
      </c>
      <c r="F686" s="11" t="s">
        <v>7</v>
      </c>
      <c r="G686" s="11" t="s">
        <v>8</v>
      </c>
      <c r="H686" s="11" t="s">
        <v>9</v>
      </c>
      <c r="I686" s="11" t="s">
        <v>10</v>
      </c>
      <c r="J686" s="11" t="s">
        <v>11</v>
      </c>
      <c r="K686" s="12" t="s">
        <v>12</v>
      </c>
      <c r="M686" s="13"/>
      <c r="N686" s="83" t="s">
        <v>13</v>
      </c>
      <c r="O686" s="83"/>
      <c r="P686" s="84"/>
    </row>
    <row r="687" spans="1:17" ht="33" thickBot="1" x14ac:dyDescent="0.3">
      <c r="C687" s="10" t="s">
        <v>14</v>
      </c>
      <c r="D687" s="11" t="s">
        <v>14</v>
      </c>
      <c r="E687" s="11" t="s">
        <v>14</v>
      </c>
      <c r="F687" s="11"/>
      <c r="G687" s="11" t="s">
        <v>15</v>
      </c>
      <c r="H687" s="11"/>
      <c r="I687" s="14">
        <v>0.25</v>
      </c>
      <c r="J687" s="14">
        <v>0.5</v>
      </c>
      <c r="K687" s="15"/>
      <c r="M687" s="16" t="s">
        <v>16</v>
      </c>
      <c r="N687" s="17" t="s">
        <v>17</v>
      </c>
      <c r="O687" s="17" t="s">
        <v>18</v>
      </c>
      <c r="P687" s="18" t="s">
        <v>19</v>
      </c>
    </row>
    <row r="688" spans="1:17" x14ac:dyDescent="0.25">
      <c r="A688" s="19" t="s">
        <v>20</v>
      </c>
      <c r="B688" s="20"/>
      <c r="C688" s="21"/>
      <c r="D688" s="22"/>
      <c r="E688" s="22"/>
      <c r="F688" s="22"/>
      <c r="G688" s="22"/>
      <c r="H688" s="22"/>
      <c r="I688" s="22"/>
      <c r="J688" s="22"/>
      <c r="K688" s="23"/>
      <c r="M688" s="24"/>
      <c r="N688" s="25"/>
      <c r="O688" s="26" t="str">
        <f>IF(M688="","",IF((N688-M688)&lt;TIME(4,0,0),(N688-M688),(N688-M688)-TIME(1,0,0)))</f>
        <v/>
      </c>
      <c r="P688" s="27">
        <v>42.5</v>
      </c>
    </row>
    <row r="689" spans="1:17" x14ac:dyDescent="0.25">
      <c r="A689" s="28">
        <v>43739</v>
      </c>
      <c r="B689" s="29" t="s">
        <v>22</v>
      </c>
      <c r="C689" s="30">
        <v>0.29166666666666669</v>
      </c>
      <c r="D689" s="31">
        <v>0.375</v>
      </c>
      <c r="E689" s="31">
        <v>0.73958333333333337</v>
      </c>
      <c r="F689" s="32">
        <f>IF(D689="",0,ROUND((E689-D689)*24-1,2))</f>
        <v>7.75</v>
      </c>
      <c r="G689" s="32">
        <f t="shared" ref="G689:G695" si="298">IF(D689="",0,ROUND(F689-C689*24,2))</f>
        <v>0.75</v>
      </c>
      <c r="K689" s="33"/>
      <c r="M689" s="24">
        <v>0.375</v>
      </c>
      <c r="N689" s="48">
        <v>0.73958333333333337</v>
      </c>
      <c r="O689" s="34">
        <f t="shared" ref="O689:O693" si="299">IF(M689="",0,ROUND((N689-M689)*24-1,2))</f>
        <v>7.75</v>
      </c>
      <c r="P689" s="35">
        <f t="shared" ref="P689:P695" si="300">IF(M689="",0,ROUND(O689-C689*24,2))</f>
        <v>0.75</v>
      </c>
      <c r="Q689" s="72" t="s">
        <v>139</v>
      </c>
    </row>
    <row r="690" spans="1:17" x14ac:dyDescent="0.25">
      <c r="A690" s="28">
        <f>+A689+1</f>
        <v>43740</v>
      </c>
      <c r="B690" s="29" t="s">
        <v>23</v>
      </c>
      <c r="C690" s="30">
        <v>0.29166666666666669</v>
      </c>
      <c r="D690" s="31">
        <v>0.375</v>
      </c>
      <c r="E690" s="31">
        <v>0.73958333333333337</v>
      </c>
      <c r="F690" s="32">
        <f t="shared" ref="F690:F695" si="301">IF(D690="",0,ROUND((E690-D690)*24-1,2))</f>
        <v>7.75</v>
      </c>
      <c r="G690" s="32">
        <f t="shared" si="298"/>
        <v>0.75</v>
      </c>
      <c r="K690" s="33"/>
      <c r="M690" s="24">
        <v>0.375</v>
      </c>
      <c r="N690" s="48">
        <v>0.73958333333333337</v>
      </c>
      <c r="O690" s="34">
        <f t="shared" si="299"/>
        <v>7.75</v>
      </c>
      <c r="P690" s="35">
        <f t="shared" si="300"/>
        <v>0.75</v>
      </c>
      <c r="Q690" s="72" t="s">
        <v>133</v>
      </c>
    </row>
    <row r="691" spans="1:17" x14ac:dyDescent="0.25">
      <c r="A691" s="36">
        <f>+A690+1</f>
        <v>43741</v>
      </c>
      <c r="B691" s="29" t="s">
        <v>24</v>
      </c>
      <c r="C691" s="30">
        <v>0.29166666666666669</v>
      </c>
      <c r="D691" s="31">
        <v>0.375</v>
      </c>
      <c r="E691" s="31">
        <v>0.73958333333333337</v>
      </c>
      <c r="F691" s="32">
        <f t="shared" si="301"/>
        <v>7.75</v>
      </c>
      <c r="G691" s="32">
        <f t="shared" si="298"/>
        <v>0.75</v>
      </c>
      <c r="K691" s="33"/>
      <c r="M691" s="24">
        <v>0.375</v>
      </c>
      <c r="N691" s="48">
        <v>0.70833333333333337</v>
      </c>
      <c r="O691" s="34">
        <f t="shared" si="299"/>
        <v>7</v>
      </c>
      <c r="P691" s="35">
        <f t="shared" si="300"/>
        <v>0</v>
      </c>
      <c r="Q691" s="72"/>
    </row>
    <row r="692" spans="1:17" x14ac:dyDescent="0.25">
      <c r="A692" s="36">
        <f t="shared" ref="A692:A695" si="302">+A691+1</f>
        <v>43742</v>
      </c>
      <c r="B692" s="29" t="s">
        <v>25</v>
      </c>
      <c r="C692" s="30">
        <v>0.29166666666666669</v>
      </c>
      <c r="D692" s="31">
        <v>0.375</v>
      </c>
      <c r="E692" s="31">
        <v>0.73958333333333337</v>
      </c>
      <c r="F692" s="32">
        <f t="shared" si="301"/>
        <v>7.75</v>
      </c>
      <c r="G692" s="32">
        <f t="shared" si="298"/>
        <v>0.75</v>
      </c>
      <c r="K692" s="33"/>
      <c r="M692" s="24">
        <v>0.375</v>
      </c>
      <c r="N692" s="48">
        <v>0.71875</v>
      </c>
      <c r="O692" s="34">
        <f>IF(M692="",0,ROUND((N692-M692)*24-1,2))</f>
        <v>7.25</v>
      </c>
      <c r="P692" s="35">
        <f t="shared" si="300"/>
        <v>0.25</v>
      </c>
      <c r="Q692" s="72" t="s">
        <v>139</v>
      </c>
    </row>
    <row r="693" spans="1:17" x14ac:dyDescent="0.25">
      <c r="A693" s="36">
        <f t="shared" si="302"/>
        <v>43743</v>
      </c>
      <c r="B693" s="29" t="s">
        <v>26</v>
      </c>
      <c r="C693" s="30">
        <v>0.29166666666666669</v>
      </c>
      <c r="D693" s="31">
        <v>0.375</v>
      </c>
      <c r="E693" s="31">
        <v>0.72916666666666663</v>
      </c>
      <c r="F693" s="32">
        <f t="shared" si="301"/>
        <v>7.5</v>
      </c>
      <c r="G693" s="32">
        <f t="shared" si="298"/>
        <v>0.5</v>
      </c>
      <c r="K693" s="33"/>
      <c r="M693" s="24">
        <v>0.375</v>
      </c>
      <c r="N693" s="48">
        <v>0.72916666666666663</v>
      </c>
      <c r="O693" s="34">
        <f t="shared" si="299"/>
        <v>7.5</v>
      </c>
      <c r="P693" s="35">
        <f t="shared" si="300"/>
        <v>0.5</v>
      </c>
      <c r="Q693" s="72" t="s">
        <v>138</v>
      </c>
    </row>
    <row r="694" spans="1:17" x14ac:dyDescent="0.25">
      <c r="A694" s="36">
        <f t="shared" si="302"/>
        <v>43744</v>
      </c>
      <c r="B694" s="29" t="s">
        <v>27</v>
      </c>
      <c r="C694" s="30"/>
      <c r="D694" s="31"/>
      <c r="E694" s="31"/>
      <c r="F694" s="32">
        <f t="shared" si="301"/>
        <v>0</v>
      </c>
      <c r="G694" s="32">
        <f t="shared" si="298"/>
        <v>0</v>
      </c>
      <c r="K694" s="33"/>
      <c r="M694" s="47"/>
      <c r="N694" s="48"/>
      <c r="O694" s="34">
        <f t="shared" ref="O694:O695" si="303">IF(M694="",0,ROUND((N694-M694)*24-1,2))</f>
        <v>0</v>
      </c>
      <c r="P694" s="35">
        <f t="shared" si="300"/>
        <v>0</v>
      </c>
      <c r="Q694" s="72"/>
    </row>
    <row r="695" spans="1:17" x14ac:dyDescent="0.25">
      <c r="A695" s="36">
        <f t="shared" si="302"/>
        <v>43745</v>
      </c>
      <c r="B695" s="37" t="s">
        <v>28</v>
      </c>
      <c r="C695" s="38"/>
      <c r="D695" s="31"/>
      <c r="E695" s="31"/>
      <c r="F695" s="32">
        <f t="shared" si="301"/>
        <v>0</v>
      </c>
      <c r="G695" s="32">
        <f t="shared" si="298"/>
        <v>0</v>
      </c>
      <c r="H695" s="32"/>
      <c r="I695" s="32"/>
      <c r="J695" s="32"/>
      <c r="K695" s="33"/>
      <c r="M695" s="47"/>
      <c r="N695" s="48"/>
      <c r="O695" s="34">
        <f t="shared" si="303"/>
        <v>0</v>
      </c>
      <c r="P695" s="35">
        <f t="shared" si="300"/>
        <v>0</v>
      </c>
      <c r="Q695" s="72"/>
    </row>
    <row r="696" spans="1:17" ht="16.8" thickBot="1" x14ac:dyDescent="0.3">
      <c r="A696" s="39"/>
      <c r="B696" s="40" t="s">
        <v>29</v>
      </c>
      <c r="C696" s="41">
        <f>SUM(C689:C695)</f>
        <v>1.4583333333333335</v>
      </c>
      <c r="D696" s="42"/>
      <c r="E696" s="42"/>
      <c r="F696" s="43">
        <f>SUM(F689:F695)</f>
        <v>38.5</v>
      </c>
      <c r="G696" s="43">
        <f>SUM(G689:G695)</f>
        <v>3.5</v>
      </c>
      <c r="H696" s="43">
        <f>IF(G696&lt;0,G696,0)</f>
        <v>0</v>
      </c>
      <c r="I696" s="43">
        <f>IF(F696&gt;$B$3,IF(G696&lt;=8,G696,8),0)</f>
        <v>3.5</v>
      </c>
      <c r="J696" s="43">
        <f>IF(G696&gt;8,G696-8,0)</f>
        <v>0</v>
      </c>
      <c r="K696" s="44"/>
      <c r="L696" s="45"/>
      <c r="M696" s="46"/>
      <c r="N696" s="46"/>
      <c r="O696" s="34"/>
      <c r="P696" s="35"/>
      <c r="Q696" s="72"/>
    </row>
    <row r="697" spans="1:17" x14ac:dyDescent="0.25">
      <c r="A697" s="19" t="s">
        <v>30</v>
      </c>
      <c r="B697" s="20"/>
      <c r="C697" s="21"/>
      <c r="D697" s="22"/>
      <c r="E697" s="22"/>
      <c r="F697" s="22"/>
      <c r="G697" s="22"/>
      <c r="K697" s="23"/>
      <c r="M697" s="24"/>
      <c r="N697" s="25"/>
      <c r="O697" s="34">
        <f t="shared" ref="O697:O704" si="304">IF(M697="",0,ROUND((N697-M697)*24-1,2))</f>
        <v>0</v>
      </c>
      <c r="P697" s="35">
        <f t="shared" ref="P697:P704" si="305">IF(M697="",0,ROUND(O697-C697*24,2))</f>
        <v>0</v>
      </c>
      <c r="Q697" s="72"/>
    </row>
    <row r="698" spans="1:17" x14ac:dyDescent="0.25">
      <c r="A698" s="28">
        <f>A695+1</f>
        <v>43746</v>
      </c>
      <c r="B698" s="29" t="s">
        <v>22</v>
      </c>
      <c r="C698" s="30">
        <v>0.29166666666666669</v>
      </c>
      <c r="D698" s="31">
        <v>0.375</v>
      </c>
      <c r="E698" s="31">
        <v>0.72916666666666663</v>
      </c>
      <c r="F698" s="32">
        <f>IF(D698="",0,ROUND((E698-D698)*24-1,2))</f>
        <v>7.5</v>
      </c>
      <c r="G698" s="32">
        <f t="shared" ref="G698:G704" si="306">IF(D698="",0,ROUND(F698-C698*24,2))</f>
        <v>0.5</v>
      </c>
      <c r="K698" s="33"/>
      <c r="M698" s="24">
        <v>0.375</v>
      </c>
      <c r="N698" s="48">
        <v>0.70833333333333337</v>
      </c>
      <c r="O698" s="34">
        <f t="shared" si="304"/>
        <v>7</v>
      </c>
      <c r="P698" s="35">
        <f t="shared" si="305"/>
        <v>0</v>
      </c>
      <c r="Q698" s="72"/>
    </row>
    <row r="699" spans="1:17" x14ac:dyDescent="0.25">
      <c r="A699" s="28">
        <f>+A698+1</f>
        <v>43747</v>
      </c>
      <c r="B699" s="29" t="s">
        <v>23</v>
      </c>
      <c r="C699" s="30">
        <v>0.29166666666666669</v>
      </c>
      <c r="D699" s="31">
        <v>0.375</v>
      </c>
      <c r="E699" s="31">
        <v>0.72916666666666663</v>
      </c>
      <c r="F699" s="32">
        <f t="shared" ref="F699:F704" si="307">IF(D699="",0,ROUND((E699-D699)*24-1,2))</f>
        <v>7.5</v>
      </c>
      <c r="G699" s="32">
        <f t="shared" si="306"/>
        <v>0.5</v>
      </c>
      <c r="K699" s="33"/>
      <c r="M699" s="24">
        <v>0.375</v>
      </c>
      <c r="N699" s="48">
        <v>0.71875</v>
      </c>
      <c r="O699" s="34">
        <f t="shared" si="304"/>
        <v>7.25</v>
      </c>
      <c r="P699" s="35">
        <f t="shared" si="305"/>
        <v>0.25</v>
      </c>
      <c r="Q699" s="72" t="s">
        <v>137</v>
      </c>
    </row>
    <row r="700" spans="1:17" x14ac:dyDescent="0.25">
      <c r="A700" s="36">
        <f>+A699+1</f>
        <v>43748</v>
      </c>
      <c r="B700" s="29" t="s">
        <v>24</v>
      </c>
      <c r="C700" s="30">
        <v>0.29166666666666669</v>
      </c>
      <c r="D700" s="31">
        <v>0.375</v>
      </c>
      <c r="E700" s="31">
        <v>0.70833333333333337</v>
      </c>
      <c r="F700" s="32">
        <f t="shared" si="307"/>
        <v>7</v>
      </c>
      <c r="G700" s="32">
        <f t="shared" si="306"/>
        <v>0</v>
      </c>
      <c r="K700" s="33" t="s">
        <v>134</v>
      </c>
      <c r="M700" s="24">
        <v>0.375</v>
      </c>
      <c r="N700" s="48">
        <v>0.70833333333333337</v>
      </c>
      <c r="O700" s="34">
        <f t="shared" si="304"/>
        <v>7</v>
      </c>
      <c r="P700" s="35">
        <f t="shared" si="305"/>
        <v>0</v>
      </c>
      <c r="Q700" s="72"/>
    </row>
    <row r="701" spans="1:17" x14ac:dyDescent="0.25">
      <c r="A701" s="36">
        <f t="shared" ref="A701:A704" si="308">+A700+1</f>
        <v>43749</v>
      </c>
      <c r="B701" s="29" t="s">
        <v>25</v>
      </c>
      <c r="C701" s="30">
        <v>0.29166666666666669</v>
      </c>
      <c r="D701" s="31">
        <v>0.375</v>
      </c>
      <c r="E701" s="31">
        <v>0.70833333333333337</v>
      </c>
      <c r="F701" s="32">
        <f t="shared" si="307"/>
        <v>7</v>
      </c>
      <c r="G701" s="32">
        <f t="shared" si="306"/>
        <v>0</v>
      </c>
      <c r="K701" s="33" t="s">
        <v>134</v>
      </c>
      <c r="M701" s="24">
        <v>0.375</v>
      </c>
      <c r="N701" s="48">
        <v>0.70833333333333337</v>
      </c>
      <c r="O701" s="34">
        <f t="shared" si="304"/>
        <v>7</v>
      </c>
      <c r="P701" s="35">
        <f t="shared" si="305"/>
        <v>0</v>
      </c>
      <c r="Q701" s="72"/>
    </row>
    <row r="702" spans="1:17" x14ac:dyDescent="0.25">
      <c r="A702" s="36">
        <f t="shared" si="308"/>
        <v>43750</v>
      </c>
      <c r="B702" s="29" t="s">
        <v>26</v>
      </c>
      <c r="C702" s="30">
        <v>0.29166666666666669</v>
      </c>
      <c r="D702" s="31">
        <v>0.375</v>
      </c>
      <c r="E702" s="31">
        <v>0.70833333333333337</v>
      </c>
      <c r="F702" s="32">
        <f t="shared" si="307"/>
        <v>7</v>
      </c>
      <c r="G702" s="32">
        <f t="shared" si="306"/>
        <v>0</v>
      </c>
      <c r="K702" s="33" t="s">
        <v>134</v>
      </c>
      <c r="M702" s="24">
        <v>0.375</v>
      </c>
      <c r="N702" s="48">
        <v>0.70833333333333337</v>
      </c>
      <c r="O702" s="34">
        <f t="shared" si="304"/>
        <v>7</v>
      </c>
      <c r="P702" s="35">
        <f t="shared" si="305"/>
        <v>0</v>
      </c>
      <c r="Q702" s="72"/>
    </row>
    <row r="703" spans="1:17" x14ac:dyDescent="0.25">
      <c r="A703" s="36">
        <f t="shared" si="308"/>
        <v>43751</v>
      </c>
      <c r="B703" s="29" t="s">
        <v>27</v>
      </c>
      <c r="C703" s="30"/>
      <c r="D703" s="31"/>
      <c r="E703" s="31"/>
      <c r="F703" s="32">
        <f t="shared" si="307"/>
        <v>0</v>
      </c>
      <c r="G703" s="32">
        <f t="shared" si="306"/>
        <v>0</v>
      </c>
      <c r="H703" s="45"/>
      <c r="I703" s="45"/>
      <c r="J703" s="45"/>
      <c r="K703" s="33"/>
      <c r="L703" s="45"/>
      <c r="M703" s="47"/>
      <c r="N703" s="48"/>
      <c r="O703" s="34">
        <f t="shared" si="304"/>
        <v>0</v>
      </c>
      <c r="P703" s="35">
        <f t="shared" si="305"/>
        <v>0</v>
      </c>
    </row>
    <row r="704" spans="1:17" x14ac:dyDescent="0.25">
      <c r="A704" s="36">
        <f t="shared" si="308"/>
        <v>43752</v>
      </c>
      <c r="B704" s="37" t="s">
        <v>28</v>
      </c>
      <c r="C704" s="38"/>
      <c r="D704" s="31"/>
      <c r="E704" s="31"/>
      <c r="F704" s="32">
        <f t="shared" si="307"/>
        <v>0</v>
      </c>
      <c r="G704" s="32">
        <f t="shared" si="306"/>
        <v>0</v>
      </c>
      <c r="H704" s="32"/>
      <c r="I704" s="32"/>
      <c r="J704" s="32"/>
      <c r="K704" s="33"/>
      <c r="M704" s="47"/>
      <c r="N704" s="48"/>
      <c r="O704" s="34">
        <f t="shared" si="304"/>
        <v>0</v>
      </c>
      <c r="P704" s="35">
        <f t="shared" si="305"/>
        <v>0</v>
      </c>
      <c r="Q704" s="72"/>
    </row>
    <row r="705" spans="1:17" ht="16.8" thickBot="1" x14ac:dyDescent="0.3">
      <c r="A705" s="39"/>
      <c r="B705" s="40" t="s">
        <v>29</v>
      </c>
      <c r="C705" s="41">
        <f>SUM(C698:C704)</f>
        <v>1.4583333333333335</v>
      </c>
      <c r="D705" s="42"/>
      <c r="E705" s="42"/>
      <c r="F705" s="43">
        <f>SUM(F698:F704)</f>
        <v>36</v>
      </c>
      <c r="G705" s="43">
        <f>SUM(G698:G704)</f>
        <v>1</v>
      </c>
      <c r="H705" s="43">
        <f>IF(G705&lt;0,G705,0)</f>
        <v>0</v>
      </c>
      <c r="I705" s="43">
        <f>IF(F705&gt;$B$3,IF(G705&lt;=8,G705,8),0)</f>
        <v>1</v>
      </c>
      <c r="J705" s="43">
        <f>IF(G705&gt;8,G705-8,0)</f>
        <v>0</v>
      </c>
      <c r="K705" s="44"/>
      <c r="M705" s="46"/>
      <c r="N705" s="46"/>
      <c r="O705" s="34"/>
      <c r="P705" s="35"/>
      <c r="Q705" s="72"/>
    </row>
    <row r="706" spans="1:17" x14ac:dyDescent="0.25">
      <c r="A706" s="19" t="s">
        <v>31</v>
      </c>
      <c r="B706" s="20"/>
      <c r="C706" s="21"/>
      <c r="D706" s="22"/>
      <c r="E706" s="22"/>
      <c r="F706" s="22"/>
      <c r="G706" s="22"/>
      <c r="K706" s="23"/>
      <c r="M706" s="24"/>
      <c r="N706" s="25"/>
      <c r="O706" s="34">
        <f t="shared" ref="O706:O713" si="309">IF(M706="",0,ROUND((N706-M706)*24-1,2))</f>
        <v>0</v>
      </c>
      <c r="P706" s="35">
        <f t="shared" ref="P706:P713" si="310">IF(M706="",0,ROUND(O706-C706*24,2))</f>
        <v>0</v>
      </c>
      <c r="Q706" s="72"/>
    </row>
    <row r="707" spans="1:17" x14ac:dyDescent="0.25">
      <c r="A707" s="28">
        <f>A704+1</f>
        <v>43753</v>
      </c>
      <c r="B707" s="29" t="s">
        <v>22</v>
      </c>
      <c r="C707" s="30">
        <v>0.29166666666666669</v>
      </c>
      <c r="D707" s="31">
        <v>0.375</v>
      </c>
      <c r="E707" s="31">
        <v>0.70833333333333337</v>
      </c>
      <c r="F707" s="32">
        <f>IF(D707="",0,ROUND((E707-D707)*24-1,2))</f>
        <v>7</v>
      </c>
      <c r="G707" s="32">
        <f t="shared" ref="G707:G713" si="311">IF(D707="",0,ROUND(F707-C707*24,2))</f>
        <v>0</v>
      </c>
      <c r="K707" s="33" t="s">
        <v>134</v>
      </c>
      <c r="M707" s="24">
        <v>0.375</v>
      </c>
      <c r="N707" s="48">
        <v>0.70833333333333337</v>
      </c>
      <c r="O707" s="34">
        <f t="shared" si="309"/>
        <v>7</v>
      </c>
      <c r="P707" s="35">
        <f t="shared" si="310"/>
        <v>0</v>
      </c>
    </row>
    <row r="708" spans="1:17" x14ac:dyDescent="0.25">
      <c r="A708" s="28">
        <f>+A707+1</f>
        <v>43754</v>
      </c>
      <c r="B708" s="29" t="s">
        <v>23</v>
      </c>
      <c r="C708" s="30">
        <v>0.29166666666666669</v>
      </c>
      <c r="D708" s="31">
        <v>0.375</v>
      </c>
      <c r="E708" s="31">
        <v>0.70833333333333337</v>
      </c>
      <c r="F708" s="32">
        <f>IF(D708="",0,ROUND((E708-D708)*24-1,2))</f>
        <v>7</v>
      </c>
      <c r="G708" s="32">
        <f t="shared" si="311"/>
        <v>0</v>
      </c>
      <c r="K708" s="33" t="s">
        <v>134</v>
      </c>
      <c r="M708" s="24">
        <v>0.375</v>
      </c>
      <c r="N708" s="48">
        <v>0.70833333333333337</v>
      </c>
      <c r="O708" s="34">
        <f t="shared" si="309"/>
        <v>7</v>
      </c>
      <c r="P708" s="35">
        <f t="shared" si="310"/>
        <v>0</v>
      </c>
      <c r="Q708" s="72"/>
    </row>
    <row r="709" spans="1:17" x14ac:dyDescent="0.25">
      <c r="A709" s="36">
        <f>+A708+1</f>
        <v>43755</v>
      </c>
      <c r="B709" s="29" t="s">
        <v>24</v>
      </c>
      <c r="C709" s="30">
        <v>0.29166666666666669</v>
      </c>
      <c r="D709" s="31">
        <v>0.375</v>
      </c>
      <c r="E709" s="31">
        <v>0.72916666666666663</v>
      </c>
      <c r="F709" s="32">
        <f t="shared" ref="F709:F711" si="312">IF(D709="",0,ROUND((E709-D709)*24-1,2))</f>
        <v>7.5</v>
      </c>
      <c r="G709" s="32">
        <f t="shared" si="311"/>
        <v>0.5</v>
      </c>
      <c r="K709" s="33"/>
      <c r="M709" s="24">
        <v>0.375</v>
      </c>
      <c r="N709" s="48">
        <v>0.71875</v>
      </c>
      <c r="O709" s="34">
        <f t="shared" si="309"/>
        <v>7.25</v>
      </c>
      <c r="P709" s="35">
        <f t="shared" si="310"/>
        <v>0.25</v>
      </c>
      <c r="Q709" s="72" t="s">
        <v>136</v>
      </c>
    </row>
    <row r="710" spans="1:17" x14ac:dyDescent="0.25">
      <c r="A710" s="36">
        <f t="shared" ref="A710:A713" si="313">+A709+1</f>
        <v>43756</v>
      </c>
      <c r="B710" s="29" t="s">
        <v>25</v>
      </c>
      <c r="C710" s="30">
        <v>0.29166666666666669</v>
      </c>
      <c r="D710" s="31">
        <v>0.375</v>
      </c>
      <c r="E710" s="31">
        <v>0.77083333333333337</v>
      </c>
      <c r="F710" s="32">
        <f t="shared" si="312"/>
        <v>8.5</v>
      </c>
      <c r="G710" s="32">
        <f t="shared" si="311"/>
        <v>1.5</v>
      </c>
      <c r="H710" s="45"/>
      <c r="I710" s="45"/>
      <c r="J710" s="45"/>
      <c r="K710" s="33"/>
      <c r="L710" s="45"/>
      <c r="M710" s="24">
        <v>0.375</v>
      </c>
      <c r="N710" s="48">
        <v>0.77083333333333337</v>
      </c>
      <c r="O710" s="34">
        <f t="shared" si="309"/>
        <v>8.5</v>
      </c>
      <c r="P710" s="35">
        <f t="shared" si="310"/>
        <v>1.5</v>
      </c>
      <c r="Q710" s="72" t="s">
        <v>133</v>
      </c>
    </row>
    <row r="711" spans="1:17" x14ac:dyDescent="0.25">
      <c r="A711" s="36">
        <f t="shared" si="313"/>
        <v>43757</v>
      </c>
      <c r="B711" s="29" t="s">
        <v>26</v>
      </c>
      <c r="C711" s="30">
        <v>0.29166666666666669</v>
      </c>
      <c r="D711" s="31">
        <v>0.375</v>
      </c>
      <c r="E711" s="31">
        <v>0.70833333333333337</v>
      </c>
      <c r="F711" s="32">
        <f t="shared" si="312"/>
        <v>7</v>
      </c>
      <c r="G711" s="32">
        <f t="shared" si="311"/>
        <v>0</v>
      </c>
      <c r="K711" s="33"/>
      <c r="M711" s="24">
        <v>0.375</v>
      </c>
      <c r="N711" s="48">
        <v>0.625</v>
      </c>
      <c r="O711" s="34">
        <f t="shared" si="309"/>
        <v>5</v>
      </c>
      <c r="P711" s="35">
        <f t="shared" si="310"/>
        <v>-2</v>
      </c>
      <c r="Q711" s="72" t="s">
        <v>135</v>
      </c>
    </row>
    <row r="712" spans="1:17" x14ac:dyDescent="0.25">
      <c r="A712" s="36">
        <f t="shared" si="313"/>
        <v>43758</v>
      </c>
      <c r="B712" s="29" t="s">
        <v>27</v>
      </c>
      <c r="C712" s="30"/>
      <c r="D712" s="31"/>
      <c r="E712" s="31"/>
      <c r="F712" s="32"/>
      <c r="G712" s="32">
        <f t="shared" si="311"/>
        <v>0</v>
      </c>
      <c r="K712" s="79"/>
      <c r="M712" s="47"/>
      <c r="N712" s="48"/>
      <c r="O712" s="34">
        <f t="shared" si="309"/>
        <v>0</v>
      </c>
      <c r="P712" s="35">
        <f t="shared" si="310"/>
        <v>0</v>
      </c>
      <c r="Q712" s="78"/>
    </row>
    <row r="713" spans="1:17" x14ac:dyDescent="0.25">
      <c r="A713" s="36">
        <f t="shared" si="313"/>
        <v>43759</v>
      </c>
      <c r="B713" s="37" t="s">
        <v>28</v>
      </c>
      <c r="C713" s="38"/>
      <c r="D713" s="31"/>
      <c r="E713" s="31"/>
      <c r="F713" s="32">
        <f t="shared" ref="F713" si="314">IF(D713="",0,ROUND((E713-D713)*24-1,2))</f>
        <v>0</v>
      </c>
      <c r="G713" s="32">
        <f t="shared" si="311"/>
        <v>0</v>
      </c>
      <c r="H713" s="32"/>
      <c r="I713" s="32"/>
      <c r="J713" s="32"/>
      <c r="K713" s="33"/>
      <c r="M713" s="47"/>
      <c r="N713" s="48"/>
      <c r="O713" s="34">
        <f t="shared" si="309"/>
        <v>0</v>
      </c>
      <c r="P713" s="35">
        <f t="shared" si="310"/>
        <v>0</v>
      </c>
      <c r="Q713" s="72"/>
    </row>
    <row r="714" spans="1:17" ht="16.8" thickBot="1" x14ac:dyDescent="0.3">
      <c r="A714" s="39"/>
      <c r="B714" s="40" t="s">
        <v>29</v>
      </c>
      <c r="C714" s="41">
        <f>SUM(C707:C713)</f>
        <v>1.4583333333333335</v>
      </c>
      <c r="D714" s="42"/>
      <c r="E714" s="42"/>
      <c r="F714" s="43">
        <f>SUM(F707:F713)</f>
        <v>37</v>
      </c>
      <c r="G714" s="43">
        <f>SUM(G707:G713)</f>
        <v>2</v>
      </c>
      <c r="H714" s="43">
        <f>IF(G714&lt;0,G714,0)</f>
        <v>0</v>
      </c>
      <c r="I714" s="43">
        <f>IF(F714&gt;$B$3,IF(G714&lt;=8,G714,8),0)</f>
        <v>2</v>
      </c>
      <c r="J714" s="43">
        <f>IF(G714&gt;8,G714-8,0)</f>
        <v>0</v>
      </c>
      <c r="K714" s="44"/>
      <c r="M714" s="46"/>
      <c r="N714" s="46"/>
      <c r="O714" s="34"/>
      <c r="P714" s="35"/>
      <c r="Q714" s="72"/>
    </row>
    <row r="715" spans="1:17" x14ac:dyDescent="0.25">
      <c r="A715" s="19" t="s">
        <v>32</v>
      </c>
      <c r="B715" s="20"/>
      <c r="C715" s="21"/>
      <c r="D715" s="22"/>
      <c r="E715" s="22"/>
      <c r="F715" s="22"/>
      <c r="G715" s="22"/>
      <c r="K715" s="23"/>
      <c r="M715" s="24"/>
      <c r="N715" s="25"/>
      <c r="O715" s="34">
        <f t="shared" ref="O715:O731" si="315">IF(M715="",0,ROUND((N715-M715)*24-1,2))</f>
        <v>0</v>
      </c>
      <c r="P715" s="35">
        <f t="shared" ref="P715:P719" si="316">IF(M715="",0,ROUND(O715-C715*24,2))</f>
        <v>0</v>
      </c>
      <c r="Q715" s="72"/>
    </row>
    <row r="716" spans="1:17" x14ac:dyDescent="0.25">
      <c r="A716" s="28">
        <f>A713+1</f>
        <v>43760</v>
      </c>
      <c r="B716" s="29" t="s">
        <v>22</v>
      </c>
      <c r="C716" s="30">
        <v>0.29166666666666669</v>
      </c>
      <c r="D716" s="31">
        <v>0.375</v>
      </c>
      <c r="E716" s="31">
        <v>0.70833333333333337</v>
      </c>
      <c r="F716" s="32">
        <f>IF(D716="",0,ROUND((E716-D716)*24-1,2))</f>
        <v>7</v>
      </c>
      <c r="G716" s="32">
        <f t="shared" ref="G716:G722" si="317">IF(D716="",0,ROUND(F716-C716*24,2))</f>
        <v>0</v>
      </c>
      <c r="K716" s="33"/>
      <c r="M716" s="24">
        <v>0.375</v>
      </c>
      <c r="N716" s="48">
        <v>0.70833333333333337</v>
      </c>
      <c r="O716" s="34">
        <f t="shared" si="315"/>
        <v>7</v>
      </c>
      <c r="P716" s="35">
        <f t="shared" si="316"/>
        <v>0</v>
      </c>
    </row>
    <row r="717" spans="1:17" x14ac:dyDescent="0.25">
      <c r="A717" s="28">
        <f>+A716+1</f>
        <v>43761</v>
      </c>
      <c r="B717" s="29" t="s">
        <v>23</v>
      </c>
      <c r="C717" s="30">
        <v>0.29166666666666669</v>
      </c>
      <c r="D717" s="31">
        <v>0.375</v>
      </c>
      <c r="E717" s="31">
        <v>0.70833333333333337</v>
      </c>
      <c r="F717" s="32">
        <f t="shared" ref="F717:F722" si="318">IF(D717="",0,ROUND((E717-D717)*24-1,2))</f>
        <v>7</v>
      </c>
      <c r="G717" s="32">
        <f t="shared" si="317"/>
        <v>0</v>
      </c>
      <c r="H717" s="45"/>
      <c r="I717" s="45"/>
      <c r="J717" s="45"/>
      <c r="K717" s="33"/>
      <c r="L717" s="45"/>
      <c r="M717" s="24">
        <v>0.375</v>
      </c>
      <c r="N717" s="48">
        <v>0.77083333333333337</v>
      </c>
      <c r="O717" s="34">
        <f t="shared" si="315"/>
        <v>8.5</v>
      </c>
      <c r="P717" s="35">
        <f t="shared" si="316"/>
        <v>1.5</v>
      </c>
      <c r="Q717" s="72" t="s">
        <v>143</v>
      </c>
    </row>
    <row r="718" spans="1:17" x14ac:dyDescent="0.25">
      <c r="A718" s="36">
        <f>+A717+1</f>
        <v>43762</v>
      </c>
      <c r="B718" s="29" t="s">
        <v>24</v>
      </c>
      <c r="C718" s="30">
        <v>0.29166666666666669</v>
      </c>
      <c r="D718" s="31">
        <v>0.375</v>
      </c>
      <c r="E718" s="31">
        <v>0.70833333333333337</v>
      </c>
      <c r="F718" s="32">
        <f t="shared" si="318"/>
        <v>7</v>
      </c>
      <c r="G718" s="32">
        <f t="shared" si="317"/>
        <v>0</v>
      </c>
      <c r="K718" s="33"/>
      <c r="M718" s="24">
        <v>0.375</v>
      </c>
      <c r="N718" s="48">
        <v>0.70833333333333337</v>
      </c>
      <c r="O718" s="34">
        <f t="shared" si="315"/>
        <v>7</v>
      </c>
      <c r="P718" s="35">
        <f t="shared" si="316"/>
        <v>0</v>
      </c>
      <c r="Q718" s="72"/>
    </row>
    <row r="719" spans="1:17" x14ac:dyDescent="0.25">
      <c r="A719" s="36">
        <f t="shared" ref="A719:A722" si="319">+A718+1</f>
        <v>43763</v>
      </c>
      <c r="B719" s="29" t="s">
        <v>25</v>
      </c>
      <c r="C719" s="30">
        <v>0.29166666666666669</v>
      </c>
      <c r="D719" s="31">
        <v>0.375</v>
      </c>
      <c r="E719" s="31">
        <v>0.70833333333333337</v>
      </c>
      <c r="F719" s="32">
        <f t="shared" si="318"/>
        <v>7</v>
      </c>
      <c r="G719" s="32">
        <f t="shared" si="317"/>
        <v>0</v>
      </c>
      <c r="K719" s="33"/>
      <c r="M719" s="24">
        <v>0.375</v>
      </c>
      <c r="N719" s="48">
        <v>0.71875</v>
      </c>
      <c r="O719" s="34">
        <f t="shared" si="315"/>
        <v>7.25</v>
      </c>
      <c r="P719" s="35">
        <f t="shared" si="316"/>
        <v>0.25</v>
      </c>
      <c r="Q719" s="72" t="s">
        <v>143</v>
      </c>
    </row>
    <row r="720" spans="1:17" x14ac:dyDescent="0.25">
      <c r="A720" s="36">
        <f t="shared" si="319"/>
        <v>43764</v>
      </c>
      <c r="B720" s="29" t="s">
        <v>26</v>
      </c>
      <c r="C720" s="30">
        <v>0.29166666666666669</v>
      </c>
      <c r="D720" s="31">
        <v>0.375</v>
      </c>
      <c r="E720" s="31">
        <v>0.70833333333333337</v>
      </c>
      <c r="F720" s="32">
        <f t="shared" si="318"/>
        <v>7</v>
      </c>
      <c r="G720" s="32">
        <f t="shared" si="317"/>
        <v>0</v>
      </c>
      <c r="K720" s="33"/>
      <c r="M720" s="24">
        <v>0.375</v>
      </c>
      <c r="N720" s="48">
        <v>0.66666666666666663</v>
      </c>
      <c r="O720" s="34">
        <f t="shared" si="315"/>
        <v>6</v>
      </c>
      <c r="P720" s="35">
        <f t="shared" ref="P720:P731" si="320">IF(M720="",0,ROUND(O720-C720*24,2))</f>
        <v>-1</v>
      </c>
      <c r="Q720" s="72" t="s">
        <v>142</v>
      </c>
    </row>
    <row r="721" spans="1:17" x14ac:dyDescent="0.25">
      <c r="A721" s="36">
        <f t="shared" si="319"/>
        <v>43765</v>
      </c>
      <c r="B721" s="29" t="s">
        <v>27</v>
      </c>
      <c r="C721" s="30"/>
      <c r="D721" s="31"/>
      <c r="E721" s="31"/>
      <c r="F721" s="32">
        <f t="shared" si="318"/>
        <v>0</v>
      </c>
      <c r="G721" s="32">
        <f t="shared" si="317"/>
        <v>0</v>
      </c>
      <c r="K721" s="33"/>
      <c r="M721" s="24"/>
      <c r="N721" s="48"/>
      <c r="O721" s="34">
        <f t="shared" si="315"/>
        <v>0</v>
      </c>
      <c r="P721" s="35">
        <f t="shared" si="320"/>
        <v>0</v>
      </c>
      <c r="Q721" s="72"/>
    </row>
    <row r="722" spans="1:17" x14ac:dyDescent="0.25">
      <c r="A722" s="36">
        <f t="shared" si="319"/>
        <v>43766</v>
      </c>
      <c r="B722" s="37" t="s">
        <v>28</v>
      </c>
      <c r="C722" s="38"/>
      <c r="D722" s="31"/>
      <c r="E722" s="31"/>
      <c r="F722" s="32">
        <f t="shared" si="318"/>
        <v>0</v>
      </c>
      <c r="G722" s="32">
        <f t="shared" si="317"/>
        <v>0</v>
      </c>
      <c r="H722" s="32"/>
      <c r="I722" s="32"/>
      <c r="J722" s="32"/>
      <c r="K722" s="33"/>
      <c r="M722" s="24"/>
      <c r="N722" s="25"/>
      <c r="O722" s="34">
        <f t="shared" si="315"/>
        <v>0</v>
      </c>
      <c r="P722" s="35">
        <f t="shared" si="320"/>
        <v>0</v>
      </c>
      <c r="Q722" s="72"/>
    </row>
    <row r="723" spans="1:17" ht="16.8" thickBot="1" x14ac:dyDescent="0.3">
      <c r="A723" s="39"/>
      <c r="B723" s="40" t="s">
        <v>29</v>
      </c>
      <c r="C723" s="41">
        <f>SUM(C716:C722)</f>
        <v>1.4583333333333335</v>
      </c>
      <c r="D723" s="42"/>
      <c r="E723" s="42"/>
      <c r="F723" s="43">
        <f>SUM(F716:F722)</f>
        <v>35</v>
      </c>
      <c r="G723" s="43">
        <f>SUM(G716:G722)</f>
        <v>0</v>
      </c>
      <c r="H723" s="43">
        <f>IF(G723&lt;0,G723,0)</f>
        <v>0</v>
      </c>
      <c r="I723" s="43">
        <f>IF(F723&gt;$B$3,IF(G723&lt;=8,G723,8),0)</f>
        <v>0</v>
      </c>
      <c r="J723" s="43">
        <f>IF(G723&gt;8,G723-8,0)</f>
        <v>0</v>
      </c>
      <c r="K723" s="44"/>
      <c r="M723" s="24"/>
      <c r="N723" s="25"/>
      <c r="O723" s="34">
        <f t="shared" si="315"/>
        <v>0</v>
      </c>
      <c r="P723" s="35">
        <f t="shared" si="320"/>
        <v>0</v>
      </c>
      <c r="Q723" s="72"/>
    </row>
    <row r="724" spans="1:17" x14ac:dyDescent="0.25">
      <c r="A724" s="19" t="s">
        <v>33</v>
      </c>
      <c r="B724" s="20"/>
      <c r="C724" s="21"/>
      <c r="D724" s="22"/>
      <c r="E724" s="22"/>
      <c r="F724" s="22"/>
      <c r="G724" s="22"/>
      <c r="H724" s="45"/>
      <c r="I724" s="45"/>
      <c r="J724" s="45"/>
      <c r="K724" s="23"/>
      <c r="L724" s="45"/>
      <c r="M724" s="24"/>
      <c r="N724" s="25"/>
      <c r="O724" s="34">
        <f t="shared" si="315"/>
        <v>0</v>
      </c>
      <c r="P724" s="35">
        <f t="shared" si="320"/>
        <v>0</v>
      </c>
      <c r="Q724" s="72"/>
    </row>
    <row r="725" spans="1:17" x14ac:dyDescent="0.25">
      <c r="A725" s="28"/>
      <c r="B725" s="29" t="s">
        <v>22</v>
      </c>
      <c r="C725" s="30"/>
      <c r="D725" s="31"/>
      <c r="E725" s="31"/>
      <c r="F725" s="32">
        <f>IF(D725="",0,ROUND((E725-D725)*24-1,2))</f>
        <v>0</v>
      </c>
      <c r="G725" s="32">
        <f t="shared" ref="G725:G731" si="321">IF(D725="",0,ROUND(F725-C725*24,2))</f>
        <v>0</v>
      </c>
      <c r="K725" s="33"/>
      <c r="M725" s="24"/>
      <c r="N725" s="48"/>
      <c r="O725" s="34">
        <f t="shared" si="315"/>
        <v>0</v>
      </c>
      <c r="P725" s="35">
        <f t="shared" si="320"/>
        <v>0</v>
      </c>
      <c r="Q725" s="72"/>
    </row>
    <row r="726" spans="1:17" x14ac:dyDescent="0.25">
      <c r="A726" s="28"/>
      <c r="B726" s="29" t="s">
        <v>23</v>
      </c>
      <c r="C726" s="30"/>
      <c r="D726" s="31"/>
      <c r="E726" s="31"/>
      <c r="F726" s="32">
        <f t="shared" ref="F726:F731" si="322">IF(D726="",0,ROUND((E726-D726)*24-1,2))</f>
        <v>0</v>
      </c>
      <c r="G726" s="32">
        <f t="shared" si="321"/>
        <v>0</v>
      </c>
      <c r="K726" s="33"/>
      <c r="M726" s="24"/>
      <c r="N726" s="48"/>
      <c r="O726" s="34">
        <f t="shared" si="315"/>
        <v>0</v>
      </c>
      <c r="P726" s="35">
        <f t="shared" si="320"/>
        <v>0</v>
      </c>
      <c r="Q726" s="72"/>
    </row>
    <row r="727" spans="1:17" x14ac:dyDescent="0.25">
      <c r="A727" s="36"/>
      <c r="B727" s="29" t="s">
        <v>24</v>
      </c>
      <c r="C727" s="30"/>
      <c r="D727" s="31"/>
      <c r="E727" s="31"/>
      <c r="F727" s="32">
        <f t="shared" si="322"/>
        <v>0</v>
      </c>
      <c r="G727" s="32">
        <f t="shared" si="321"/>
        <v>0</v>
      </c>
      <c r="H727" s="45"/>
      <c r="I727" s="45"/>
      <c r="J727" s="45"/>
      <c r="K727" s="33"/>
      <c r="L727" s="45"/>
      <c r="M727" s="24"/>
      <c r="N727" s="48"/>
      <c r="O727" s="34">
        <f t="shared" si="315"/>
        <v>0</v>
      </c>
      <c r="P727" s="35">
        <f t="shared" si="320"/>
        <v>0</v>
      </c>
      <c r="Q727" s="72"/>
    </row>
    <row r="728" spans="1:17" x14ac:dyDescent="0.25">
      <c r="A728" s="36"/>
      <c r="B728" s="29" t="s">
        <v>25</v>
      </c>
      <c r="C728" s="30"/>
      <c r="D728" s="31"/>
      <c r="E728" s="31"/>
      <c r="F728" s="32">
        <f t="shared" si="322"/>
        <v>0</v>
      </c>
      <c r="G728" s="32">
        <f t="shared" si="321"/>
        <v>0</v>
      </c>
      <c r="K728" s="33"/>
      <c r="M728" s="24"/>
      <c r="N728" s="48"/>
      <c r="O728" s="34">
        <f t="shared" si="315"/>
        <v>0</v>
      </c>
      <c r="P728" s="35">
        <f t="shared" si="320"/>
        <v>0</v>
      </c>
      <c r="Q728" s="72"/>
    </row>
    <row r="729" spans="1:17" x14ac:dyDescent="0.25">
      <c r="A729" s="36"/>
      <c r="B729" s="29" t="s">
        <v>26</v>
      </c>
      <c r="C729" s="30"/>
      <c r="D729" s="31"/>
      <c r="E729" s="31"/>
      <c r="F729" s="32">
        <f t="shared" si="322"/>
        <v>0</v>
      </c>
      <c r="G729" s="32">
        <f t="shared" si="321"/>
        <v>0</v>
      </c>
      <c r="K729" s="33"/>
      <c r="M729" s="24"/>
      <c r="N729" s="48"/>
      <c r="O729" s="34">
        <f t="shared" si="315"/>
        <v>0</v>
      </c>
      <c r="P729" s="35">
        <f t="shared" si="320"/>
        <v>0</v>
      </c>
      <c r="Q729" s="72"/>
    </row>
    <row r="730" spans="1:17" x14ac:dyDescent="0.25">
      <c r="A730" s="36"/>
      <c r="B730" s="29" t="s">
        <v>27</v>
      </c>
      <c r="C730" s="30"/>
      <c r="D730" s="31"/>
      <c r="E730" s="31"/>
      <c r="F730" s="32">
        <f t="shared" si="322"/>
        <v>0</v>
      </c>
      <c r="G730" s="32">
        <f t="shared" si="321"/>
        <v>0</v>
      </c>
      <c r="K730" s="33"/>
      <c r="M730" s="24"/>
      <c r="N730" s="25"/>
      <c r="O730" s="34">
        <f t="shared" si="315"/>
        <v>0</v>
      </c>
      <c r="P730" s="35">
        <f t="shared" si="320"/>
        <v>0</v>
      </c>
      <c r="Q730" s="72"/>
    </row>
    <row r="731" spans="1:17" x14ac:dyDescent="0.25">
      <c r="A731" s="36"/>
      <c r="B731" s="37" t="s">
        <v>28</v>
      </c>
      <c r="C731" s="38"/>
      <c r="D731" s="31"/>
      <c r="E731" s="31"/>
      <c r="F731" s="32">
        <f t="shared" si="322"/>
        <v>0</v>
      </c>
      <c r="G731" s="32">
        <f t="shared" si="321"/>
        <v>0</v>
      </c>
      <c r="H731" s="32"/>
      <c r="I731" s="32"/>
      <c r="J731" s="32"/>
      <c r="K731" s="33"/>
      <c r="M731" s="24"/>
      <c r="N731" s="25"/>
      <c r="O731" s="34">
        <f t="shared" si="315"/>
        <v>0</v>
      </c>
      <c r="P731" s="35">
        <f t="shared" si="320"/>
        <v>0</v>
      </c>
      <c r="Q731" s="72"/>
    </row>
    <row r="732" spans="1:17" ht="16.8" thickBot="1" x14ac:dyDescent="0.3">
      <c r="A732" s="39"/>
      <c r="B732" s="40" t="s">
        <v>29</v>
      </c>
      <c r="C732" s="41">
        <f>SUM(C725:C731)</f>
        <v>0</v>
      </c>
      <c r="D732" s="42"/>
      <c r="E732" s="42"/>
      <c r="F732" s="43">
        <f>SUM(F725:F731)</f>
        <v>0</v>
      </c>
      <c r="G732" s="43">
        <f>SUM(G725:G731)</f>
        <v>0</v>
      </c>
      <c r="H732" s="43">
        <f>IF(G732&lt;0,G732,0)</f>
        <v>0</v>
      </c>
      <c r="I732" s="43">
        <f>IF(F732&gt;$B$3,IF(G732&lt;=8,G732,8),0)</f>
        <v>0</v>
      </c>
      <c r="J732" s="43">
        <f>IF(G732&gt;8,G732-8,0)</f>
        <v>0</v>
      </c>
      <c r="K732" s="44"/>
      <c r="M732" s="24"/>
      <c r="N732" s="25"/>
      <c r="O732" s="26"/>
      <c r="P732" s="49" t="str">
        <f t="shared" ref="P732" si="323">IF(K732="RTT",-"7:0:0",IF(O732="","",O732-TIMEVALUE("7:00")+10^-10))</f>
        <v/>
      </c>
      <c r="Q732" s="72"/>
    </row>
    <row r="733" spans="1:17" ht="16.8" thickBot="1" x14ac:dyDescent="0.3">
      <c r="F733" s="50"/>
      <c r="G733" s="50"/>
      <c r="K733" s="51"/>
      <c r="M733" s="24"/>
      <c r="N733" s="25"/>
      <c r="O733" s="26"/>
      <c r="P733" s="49"/>
      <c r="Q733" s="72"/>
    </row>
    <row r="734" spans="1:17" x14ac:dyDescent="0.25">
      <c r="A734" s="19" t="s">
        <v>34</v>
      </c>
      <c r="B734" s="20"/>
      <c r="C734" s="21"/>
      <c r="D734" s="22"/>
      <c r="E734" s="22"/>
      <c r="F734" s="52"/>
      <c r="G734" s="53"/>
      <c r="H734" s="53"/>
      <c r="I734" s="53"/>
      <c r="J734" s="53"/>
      <c r="K734" s="54"/>
      <c r="M734" s="24"/>
      <c r="N734" s="25"/>
      <c r="O734" s="55">
        <f>SUM(O688:O733)</f>
        <v>143</v>
      </c>
      <c r="P734" s="56">
        <f>SUM(P688:P733)</f>
        <v>45.5</v>
      </c>
      <c r="Q734" s="72"/>
    </row>
    <row r="735" spans="1:17" ht="16.8" thickBot="1" x14ac:dyDescent="0.3">
      <c r="A735" s="57"/>
      <c r="B735" s="58" t="s">
        <v>35</v>
      </c>
      <c r="C735" s="41">
        <f>+C696+C705+C714+C723+C732</f>
        <v>5.8333333333333339</v>
      </c>
      <c r="D735" s="59"/>
      <c r="E735" s="59"/>
      <c r="F735" s="60">
        <f>+F696+F705+F714+F723+F732</f>
        <v>146.5</v>
      </c>
      <c r="G735" s="60">
        <f>+G696+G705+G714+G723+G732</f>
        <v>6.5</v>
      </c>
      <c r="H735" s="60">
        <f>+H696+H705+H714+H723+H732</f>
        <v>0</v>
      </c>
      <c r="I735" s="60">
        <f>+I696+I705+I714+I723+I732</f>
        <v>6.5</v>
      </c>
      <c r="J735" s="60">
        <f>+J696+J705+J714+J723+J732</f>
        <v>0</v>
      </c>
      <c r="K735" s="61"/>
      <c r="M735" s="85" t="s">
        <v>36</v>
      </c>
      <c r="N735" s="86"/>
      <c r="O735" s="86"/>
      <c r="P735" s="62">
        <f>P734-G735</f>
        <v>39</v>
      </c>
    </row>
    <row r="736" spans="1:17" x14ac:dyDescent="0.25">
      <c r="G736" s="63"/>
      <c r="K736" s="63"/>
    </row>
    <row r="737" spans="1:17" x14ac:dyDescent="0.25">
      <c r="F737" s="50"/>
      <c r="O737" s="65"/>
      <c r="P737" s="64"/>
    </row>
    <row r="738" spans="1:17" x14ac:dyDescent="0.25">
      <c r="A738" s="7" t="s">
        <v>37</v>
      </c>
      <c r="O738" s="65" t="s">
        <v>38</v>
      </c>
      <c r="P738" s="66">
        <f>I735+J735</f>
        <v>6.5</v>
      </c>
    </row>
    <row r="739" spans="1:17" x14ac:dyDescent="0.25">
      <c r="A739" s="6" t="s">
        <v>0</v>
      </c>
      <c r="B739" s="7" t="s">
        <v>39</v>
      </c>
      <c r="G739" s="6"/>
      <c r="I739" s="6" t="s">
        <v>1</v>
      </c>
      <c r="J739" s="8">
        <v>43769</v>
      </c>
      <c r="K739" s="4"/>
      <c r="N739" s="64"/>
      <c r="O739" s="67"/>
      <c r="P739" s="64"/>
    </row>
    <row r="740" spans="1:17" ht="16.8" thickBot="1" x14ac:dyDescent="0.3">
      <c r="A740" s="9" t="s">
        <v>2</v>
      </c>
      <c r="B740" s="3">
        <v>35</v>
      </c>
    </row>
    <row r="741" spans="1:17" x14ac:dyDescent="0.25">
      <c r="C741" s="80" t="s">
        <v>3</v>
      </c>
      <c r="D741" s="81"/>
      <c r="E741" s="81"/>
      <c r="F741" s="81"/>
      <c r="G741" s="81"/>
      <c r="H741" s="81"/>
      <c r="I741" s="81"/>
      <c r="J741" s="81"/>
      <c r="K741" s="82"/>
    </row>
    <row r="742" spans="1:17" ht="48.6" x14ac:dyDescent="0.25">
      <c r="C742" s="10" t="s">
        <v>4</v>
      </c>
      <c r="D742" s="11" t="s">
        <v>5</v>
      </c>
      <c r="E742" s="11" t="s">
        <v>56</v>
      </c>
      <c r="F742" s="11" t="s">
        <v>7</v>
      </c>
      <c r="G742" s="11" t="s">
        <v>8</v>
      </c>
      <c r="H742" s="11" t="s">
        <v>9</v>
      </c>
      <c r="I742" s="11" t="s">
        <v>10</v>
      </c>
      <c r="J742" s="11" t="s">
        <v>11</v>
      </c>
      <c r="K742" s="12" t="s">
        <v>12</v>
      </c>
      <c r="M742" s="13"/>
      <c r="N742" s="83" t="s">
        <v>13</v>
      </c>
      <c r="O742" s="83"/>
      <c r="P742" s="84"/>
    </row>
    <row r="743" spans="1:17" ht="33" thickBot="1" x14ac:dyDescent="0.3">
      <c r="C743" s="10" t="s">
        <v>14</v>
      </c>
      <c r="D743" s="11" t="s">
        <v>14</v>
      </c>
      <c r="E743" s="11" t="s">
        <v>14</v>
      </c>
      <c r="F743" s="11"/>
      <c r="G743" s="11" t="s">
        <v>15</v>
      </c>
      <c r="H743" s="11"/>
      <c r="I743" s="14">
        <v>0.25</v>
      </c>
      <c r="J743" s="14">
        <v>0.5</v>
      </c>
      <c r="K743" s="15"/>
      <c r="M743" s="16" t="s">
        <v>16</v>
      </c>
      <c r="N743" s="17" t="s">
        <v>17</v>
      </c>
      <c r="O743" s="17" t="s">
        <v>18</v>
      </c>
      <c r="P743" s="18" t="s">
        <v>19</v>
      </c>
    </row>
    <row r="744" spans="1:17" x14ac:dyDescent="0.25">
      <c r="A744" s="19" t="s">
        <v>20</v>
      </c>
      <c r="B744" s="20"/>
      <c r="C744" s="21"/>
      <c r="D744" s="22"/>
      <c r="E744" s="22"/>
      <c r="F744" s="22"/>
      <c r="G744" s="22"/>
      <c r="H744" s="22"/>
      <c r="I744" s="22"/>
      <c r="J744" s="22"/>
      <c r="K744" s="23"/>
      <c r="M744" s="24"/>
      <c r="N744" s="25"/>
      <c r="O744" s="26" t="str">
        <f>IF(M744="","",IF((N744-M744)&lt;TIME(4,0,0),(N744-M744),(N744-M744)-TIME(1,0,0)))</f>
        <v/>
      </c>
      <c r="P744" s="27">
        <v>39.5</v>
      </c>
    </row>
    <row r="745" spans="1:17" x14ac:dyDescent="0.25">
      <c r="A745" s="28">
        <v>43767</v>
      </c>
      <c r="B745" s="29" t="s">
        <v>22</v>
      </c>
      <c r="C745" s="30">
        <v>0.29166666666666669</v>
      </c>
      <c r="D745" s="31">
        <v>0.375</v>
      </c>
      <c r="E745" s="31">
        <v>0.70833333333333337</v>
      </c>
      <c r="F745" s="32">
        <f>IF(D745="",0,ROUND((E745-D745)*24-1,2))</f>
        <v>7</v>
      </c>
      <c r="G745" s="32">
        <f t="shared" ref="G745:G751" si="324">IF(D745="",0,ROUND(F745-C745*24,2))</f>
        <v>0</v>
      </c>
      <c r="K745" s="33"/>
      <c r="M745" s="24">
        <v>0.375</v>
      </c>
      <c r="N745" s="48">
        <v>0.70833333333333337</v>
      </c>
      <c r="O745" s="34">
        <f t="shared" ref="O745:O749" si="325">IF(M745="",0,ROUND((N745-M745)*24-1,2))</f>
        <v>7</v>
      </c>
      <c r="P745" s="35">
        <f t="shared" ref="P745:P751" si="326">IF(M745="",0,ROUND(O745-C745*24,2))</f>
        <v>0</v>
      </c>
      <c r="Q745" s="72"/>
    </row>
    <row r="746" spans="1:17" x14ac:dyDescent="0.25">
      <c r="A746" s="28">
        <f>+A745+1</f>
        <v>43768</v>
      </c>
      <c r="B746" s="29" t="s">
        <v>23</v>
      </c>
      <c r="C746" s="30">
        <v>0.29166666666666669</v>
      </c>
      <c r="D746" s="31">
        <v>0.375</v>
      </c>
      <c r="E746" s="31">
        <v>0.73958333333333337</v>
      </c>
      <c r="F746" s="32">
        <f t="shared" ref="F746:F751" si="327">IF(D746="",0,ROUND((E746-D746)*24-1,2))</f>
        <v>7.75</v>
      </c>
      <c r="G746" s="32">
        <f t="shared" si="324"/>
        <v>0.75</v>
      </c>
      <c r="K746" s="33"/>
      <c r="M746" s="24">
        <v>0.375</v>
      </c>
      <c r="N746" s="48">
        <v>0.73958333333333337</v>
      </c>
      <c r="O746" s="34">
        <f t="shared" si="325"/>
        <v>7.75</v>
      </c>
      <c r="P746" s="35">
        <f t="shared" si="326"/>
        <v>0.75</v>
      </c>
      <c r="Q746" s="72" t="s">
        <v>143</v>
      </c>
    </row>
    <row r="747" spans="1:17" x14ac:dyDescent="0.25">
      <c r="A747" s="36">
        <f>+A746+1</f>
        <v>43769</v>
      </c>
      <c r="B747" s="29" t="s">
        <v>24</v>
      </c>
      <c r="C747" s="30">
        <v>0.29166666666666669</v>
      </c>
      <c r="D747" s="31">
        <v>0.375</v>
      </c>
      <c r="E747" s="31">
        <v>0.70833333333333337</v>
      </c>
      <c r="F747" s="32">
        <f t="shared" si="327"/>
        <v>7</v>
      </c>
      <c r="G747" s="32">
        <f t="shared" si="324"/>
        <v>0</v>
      </c>
      <c r="K747" s="33" t="s">
        <v>146</v>
      </c>
      <c r="M747" s="24">
        <v>0.375</v>
      </c>
      <c r="N747" s="48">
        <v>0.70833333333333337</v>
      </c>
      <c r="O747" s="34">
        <f t="shared" si="325"/>
        <v>7</v>
      </c>
      <c r="P747" s="35">
        <f t="shared" si="326"/>
        <v>0</v>
      </c>
      <c r="Q747" s="72"/>
    </row>
    <row r="748" spans="1:17" x14ac:dyDescent="0.25">
      <c r="A748" s="36">
        <f t="shared" ref="A748:A751" si="328">+A747+1</f>
        <v>43770</v>
      </c>
      <c r="B748" s="29" t="s">
        <v>25</v>
      </c>
      <c r="C748" s="30">
        <v>0.29166666666666669</v>
      </c>
      <c r="D748" s="31">
        <v>0.375</v>
      </c>
      <c r="E748" s="31">
        <v>0.70833333333333337</v>
      </c>
      <c r="F748" s="32">
        <f t="shared" si="327"/>
        <v>7</v>
      </c>
      <c r="G748" s="32">
        <f t="shared" si="324"/>
        <v>0</v>
      </c>
      <c r="K748" s="33"/>
      <c r="M748" s="24">
        <v>0.375</v>
      </c>
      <c r="N748" s="48">
        <v>0.70833333333333337</v>
      </c>
      <c r="O748" s="34">
        <f>IF(M748="",0,ROUND((N748-M748)*24-1,2))</f>
        <v>7</v>
      </c>
      <c r="P748" s="35">
        <f t="shared" si="326"/>
        <v>0</v>
      </c>
      <c r="Q748" s="72"/>
    </row>
    <row r="749" spans="1:17" x14ac:dyDescent="0.25">
      <c r="A749" s="36">
        <f t="shared" si="328"/>
        <v>43771</v>
      </c>
      <c r="B749" s="29" t="s">
        <v>26</v>
      </c>
      <c r="C749" s="30">
        <v>0.29166666666666669</v>
      </c>
      <c r="D749" s="31">
        <v>0.375</v>
      </c>
      <c r="E749" s="31">
        <v>0.70833333333333337</v>
      </c>
      <c r="F749" s="32">
        <f t="shared" si="327"/>
        <v>7</v>
      </c>
      <c r="G749" s="32">
        <f t="shared" si="324"/>
        <v>0</v>
      </c>
      <c r="K749" s="33"/>
      <c r="M749" s="24">
        <v>0.375</v>
      </c>
      <c r="N749" s="48">
        <v>0.70833333333333337</v>
      </c>
      <c r="O749" s="34">
        <f t="shared" ref="O749:O753" si="329">IF(M749="",0,ROUND((N749-M749)*24-1,2))</f>
        <v>7</v>
      </c>
      <c r="P749" s="35">
        <f t="shared" si="326"/>
        <v>0</v>
      </c>
      <c r="Q749" s="72"/>
    </row>
    <row r="750" spans="1:17" x14ac:dyDescent="0.25">
      <c r="A750" s="36">
        <f t="shared" si="328"/>
        <v>43772</v>
      </c>
      <c r="B750" s="29" t="s">
        <v>27</v>
      </c>
      <c r="C750" s="30"/>
      <c r="D750" s="31"/>
      <c r="E750" s="31"/>
      <c r="F750" s="32">
        <f t="shared" si="327"/>
        <v>0</v>
      </c>
      <c r="G750" s="32">
        <f t="shared" si="324"/>
        <v>0</v>
      </c>
      <c r="K750" s="33"/>
      <c r="M750" s="47"/>
      <c r="N750" s="48"/>
      <c r="O750" s="34">
        <f t="shared" si="329"/>
        <v>0</v>
      </c>
      <c r="P750" s="35">
        <f t="shared" si="326"/>
        <v>0</v>
      </c>
      <c r="Q750" s="72"/>
    </row>
    <row r="751" spans="1:17" x14ac:dyDescent="0.25">
      <c r="A751" s="36">
        <f t="shared" si="328"/>
        <v>43773</v>
      </c>
      <c r="B751" s="37" t="s">
        <v>28</v>
      </c>
      <c r="C751" s="38"/>
      <c r="D751" s="31"/>
      <c r="E751" s="31"/>
      <c r="F751" s="32">
        <f t="shared" si="327"/>
        <v>0</v>
      </c>
      <c r="G751" s="32">
        <f t="shared" si="324"/>
        <v>0</v>
      </c>
      <c r="H751" s="32"/>
      <c r="I751" s="32"/>
      <c r="J751" s="32"/>
      <c r="K751" s="33"/>
      <c r="M751" s="47"/>
      <c r="N751" s="48"/>
      <c r="O751" s="34">
        <f t="shared" si="329"/>
        <v>0</v>
      </c>
      <c r="P751" s="35">
        <f t="shared" si="326"/>
        <v>0</v>
      </c>
      <c r="Q751" s="72"/>
    </row>
    <row r="752" spans="1:17" ht="16.8" thickBot="1" x14ac:dyDescent="0.3">
      <c r="A752" s="39"/>
      <c r="B752" s="40" t="s">
        <v>29</v>
      </c>
      <c r="C752" s="41">
        <f>SUM(C745:C751)</f>
        <v>1.4583333333333335</v>
      </c>
      <c r="D752" s="42"/>
      <c r="E752" s="42"/>
      <c r="F752" s="43">
        <f>SUM(F745:F751)</f>
        <v>35.75</v>
      </c>
      <c r="G752" s="43">
        <f>SUM(G745:G751)</f>
        <v>0.75</v>
      </c>
      <c r="H752" s="43">
        <f>IF(G752&lt;0,G752,0)</f>
        <v>0</v>
      </c>
      <c r="I752" s="43">
        <f>IF(F752&gt;$B$3,IF(G752&lt;=8,G752,8),0)</f>
        <v>0.75</v>
      </c>
      <c r="J752" s="43">
        <f>IF(G752&gt;8,G752-8,0)</f>
        <v>0</v>
      </c>
      <c r="K752" s="44"/>
      <c r="L752" s="45"/>
      <c r="M752" s="46"/>
      <c r="N752" s="46"/>
      <c r="O752" s="34"/>
      <c r="P752" s="35"/>
      <c r="Q752" s="72"/>
    </row>
    <row r="753" spans="1:17" x14ac:dyDescent="0.25">
      <c r="A753" s="19" t="s">
        <v>30</v>
      </c>
      <c r="B753" s="20"/>
      <c r="C753" s="21"/>
      <c r="D753" s="22"/>
      <c r="E753" s="22"/>
      <c r="F753" s="22"/>
      <c r="G753" s="22"/>
      <c r="K753" s="23"/>
      <c r="M753" s="24"/>
      <c r="N753" s="25"/>
      <c r="O753" s="34">
        <f t="shared" ref="O753:O760" si="330">IF(M753="",0,ROUND((N753-M753)*24-1,2))</f>
        <v>0</v>
      </c>
      <c r="P753" s="35">
        <f t="shared" ref="P753:P760" si="331">IF(M753="",0,ROUND(O753-C753*24,2))</f>
        <v>0</v>
      </c>
      <c r="Q753" s="72"/>
    </row>
    <row r="754" spans="1:17" x14ac:dyDescent="0.25">
      <c r="A754" s="28">
        <f>A751+1</f>
        <v>43774</v>
      </c>
      <c r="B754" s="29" t="s">
        <v>22</v>
      </c>
      <c r="C754" s="30">
        <v>0.29166666666666669</v>
      </c>
      <c r="D754" s="31">
        <v>0.375</v>
      </c>
      <c r="E754" s="31">
        <v>0.71875</v>
      </c>
      <c r="F754" s="32">
        <f>IF(D754="",0,ROUND((E754-D754)*24-1,2))</f>
        <v>7.25</v>
      </c>
      <c r="G754" s="32">
        <f t="shared" ref="G754:G760" si="332">IF(D754="",0,ROUND(F754-C754*24,2))</f>
        <v>0.25</v>
      </c>
      <c r="K754" s="33"/>
      <c r="M754" s="24">
        <v>0.375</v>
      </c>
      <c r="N754" s="48">
        <v>0.71875</v>
      </c>
      <c r="O754" s="34">
        <f t="shared" si="330"/>
        <v>7.25</v>
      </c>
      <c r="P754" s="35">
        <f t="shared" si="331"/>
        <v>0.25</v>
      </c>
      <c r="Q754" s="72" t="s">
        <v>145</v>
      </c>
    </row>
    <row r="755" spans="1:17" x14ac:dyDescent="0.25">
      <c r="A755" s="28">
        <f>+A754+1</f>
        <v>43775</v>
      </c>
      <c r="B755" s="29" t="s">
        <v>23</v>
      </c>
      <c r="C755" s="30">
        <v>0.29166666666666669</v>
      </c>
      <c r="D755" s="31">
        <v>0.375</v>
      </c>
      <c r="E755" s="31">
        <v>0.77083333333333337</v>
      </c>
      <c r="F755" s="32">
        <f t="shared" ref="F755:F760" si="333">IF(D755="",0,ROUND((E755-D755)*24-1,2))</f>
        <v>8.5</v>
      </c>
      <c r="G755" s="32">
        <f t="shared" si="332"/>
        <v>1.5</v>
      </c>
      <c r="K755" s="33"/>
      <c r="M755" s="24">
        <v>0.375</v>
      </c>
      <c r="N755" s="48">
        <v>0.77083333333333337</v>
      </c>
      <c r="O755" s="34">
        <f t="shared" si="330"/>
        <v>8.5</v>
      </c>
      <c r="P755" s="35">
        <f t="shared" si="331"/>
        <v>1.5</v>
      </c>
      <c r="Q755" s="72" t="s">
        <v>143</v>
      </c>
    </row>
    <row r="756" spans="1:17" x14ac:dyDescent="0.25">
      <c r="A756" s="36">
        <f>+A755+1</f>
        <v>43776</v>
      </c>
      <c r="B756" s="29" t="s">
        <v>24</v>
      </c>
      <c r="C756" s="30">
        <v>0.29166666666666669</v>
      </c>
      <c r="D756" s="31">
        <v>0.375</v>
      </c>
      <c r="E756" s="31">
        <v>0.70833333333333337</v>
      </c>
      <c r="F756" s="32">
        <f t="shared" si="333"/>
        <v>7</v>
      </c>
      <c r="G756" s="32">
        <f t="shared" si="332"/>
        <v>0</v>
      </c>
      <c r="K756" s="33"/>
      <c r="M756" s="24">
        <v>0.375</v>
      </c>
      <c r="N756" s="48">
        <v>0.70833333333333337</v>
      </c>
      <c r="O756" s="34">
        <f t="shared" si="330"/>
        <v>7</v>
      </c>
      <c r="P756" s="35">
        <f t="shared" si="331"/>
        <v>0</v>
      </c>
      <c r="Q756" s="72"/>
    </row>
    <row r="757" spans="1:17" x14ac:dyDescent="0.25">
      <c r="A757" s="36">
        <f t="shared" ref="A757:A760" si="334">+A756+1</f>
        <v>43777</v>
      </c>
      <c r="B757" s="29" t="s">
        <v>25</v>
      </c>
      <c r="C757" s="30">
        <v>0.29166666666666669</v>
      </c>
      <c r="D757" s="31">
        <v>0.375</v>
      </c>
      <c r="E757" s="31">
        <v>0.70833333333333337</v>
      </c>
      <c r="F757" s="32">
        <f t="shared" si="333"/>
        <v>7</v>
      </c>
      <c r="G757" s="32">
        <f t="shared" si="332"/>
        <v>0</v>
      </c>
      <c r="K757" s="33"/>
      <c r="M757" s="24">
        <v>0.375</v>
      </c>
      <c r="N757" s="48">
        <v>0.70833333333333337</v>
      </c>
      <c r="O757" s="34">
        <f t="shared" si="330"/>
        <v>7</v>
      </c>
      <c r="P757" s="35">
        <f t="shared" si="331"/>
        <v>0</v>
      </c>
      <c r="Q757" s="72"/>
    </row>
    <row r="758" spans="1:17" x14ac:dyDescent="0.25">
      <c r="A758" s="36">
        <f t="shared" si="334"/>
        <v>43778</v>
      </c>
      <c r="B758" s="29" t="s">
        <v>26</v>
      </c>
      <c r="C758" s="30">
        <v>0.29166666666666669</v>
      </c>
      <c r="D758" s="31">
        <v>0.375</v>
      </c>
      <c r="E758" s="31">
        <v>0.70833333333333337</v>
      </c>
      <c r="F758" s="32">
        <f t="shared" si="333"/>
        <v>7</v>
      </c>
      <c r="G758" s="32">
        <f t="shared" si="332"/>
        <v>0</v>
      </c>
      <c r="K758" s="33"/>
      <c r="M758" s="24">
        <v>0.375</v>
      </c>
      <c r="N758" s="48">
        <v>0.70833333333333337</v>
      </c>
      <c r="O758" s="34">
        <f t="shared" si="330"/>
        <v>7</v>
      </c>
      <c r="P758" s="35">
        <f t="shared" si="331"/>
        <v>0</v>
      </c>
      <c r="Q758" s="72"/>
    </row>
    <row r="759" spans="1:17" x14ac:dyDescent="0.25">
      <c r="A759" s="36">
        <f t="shared" si="334"/>
        <v>43779</v>
      </c>
      <c r="B759" s="29" t="s">
        <v>27</v>
      </c>
      <c r="C759" s="30"/>
      <c r="D759" s="31"/>
      <c r="E759" s="31"/>
      <c r="F759" s="32">
        <f t="shared" si="333"/>
        <v>0</v>
      </c>
      <c r="G759" s="32">
        <f t="shared" si="332"/>
        <v>0</v>
      </c>
      <c r="H759" s="45"/>
      <c r="I759" s="45"/>
      <c r="J759" s="45"/>
      <c r="K759" s="33"/>
      <c r="L759" s="45"/>
      <c r="M759" s="47"/>
      <c r="N759" s="48"/>
      <c r="O759" s="34">
        <f t="shared" si="330"/>
        <v>0</v>
      </c>
      <c r="P759" s="35">
        <f t="shared" si="331"/>
        <v>0</v>
      </c>
    </row>
    <row r="760" spans="1:17" x14ac:dyDescent="0.25">
      <c r="A760" s="36">
        <f t="shared" si="334"/>
        <v>43780</v>
      </c>
      <c r="B760" s="37" t="s">
        <v>28</v>
      </c>
      <c r="C760" s="38"/>
      <c r="D760" s="31"/>
      <c r="E760" s="31"/>
      <c r="F760" s="32">
        <f t="shared" si="333"/>
        <v>0</v>
      </c>
      <c r="G760" s="32">
        <f t="shared" si="332"/>
        <v>0</v>
      </c>
      <c r="H760" s="32"/>
      <c r="I760" s="32"/>
      <c r="J760" s="32"/>
      <c r="K760" s="33"/>
      <c r="M760" s="47"/>
      <c r="N760" s="48"/>
      <c r="O760" s="34">
        <f t="shared" si="330"/>
        <v>0</v>
      </c>
      <c r="P760" s="35">
        <f t="shared" si="331"/>
        <v>0</v>
      </c>
      <c r="Q760" s="72"/>
    </row>
    <row r="761" spans="1:17" ht="16.8" thickBot="1" x14ac:dyDescent="0.3">
      <c r="A761" s="39"/>
      <c r="B761" s="40" t="s">
        <v>29</v>
      </c>
      <c r="C761" s="41">
        <f>SUM(C754:C760)</f>
        <v>1.4583333333333335</v>
      </c>
      <c r="D761" s="42"/>
      <c r="E761" s="42"/>
      <c r="F761" s="43">
        <f>SUM(F754:F760)</f>
        <v>36.75</v>
      </c>
      <c r="G761" s="43">
        <f>SUM(G754:G760)</f>
        <v>1.75</v>
      </c>
      <c r="H761" s="43">
        <f>IF(G761&lt;0,G761,0)</f>
        <v>0</v>
      </c>
      <c r="I761" s="43">
        <f>IF(F761&gt;$B$3,IF(G761&lt;=8,G761,8),0)</f>
        <v>1.75</v>
      </c>
      <c r="J761" s="43">
        <f>IF(G761&gt;8,G761-8,0)</f>
        <v>0</v>
      </c>
      <c r="K761" s="44"/>
      <c r="M761" s="46"/>
      <c r="N761" s="46"/>
      <c r="O761" s="34"/>
      <c r="P761" s="35"/>
      <c r="Q761" s="72"/>
    </row>
    <row r="762" spans="1:17" x14ac:dyDescent="0.25">
      <c r="A762" s="19" t="s">
        <v>31</v>
      </c>
      <c r="B762" s="20"/>
      <c r="C762" s="21"/>
      <c r="D762" s="22"/>
      <c r="E762" s="22"/>
      <c r="F762" s="22"/>
      <c r="G762" s="22"/>
      <c r="K762" s="23"/>
      <c r="M762" s="24"/>
      <c r="N762" s="25"/>
      <c r="O762" s="34">
        <f t="shared" ref="O762:O769" si="335">IF(M762="",0,ROUND((N762-M762)*24-1,2))</f>
        <v>0</v>
      </c>
      <c r="P762" s="35">
        <f t="shared" ref="P762:P769" si="336">IF(M762="",0,ROUND(O762-C762*24,2))</f>
        <v>0</v>
      </c>
      <c r="Q762" s="72"/>
    </row>
    <row r="763" spans="1:17" x14ac:dyDescent="0.25">
      <c r="A763" s="28">
        <f>A760+1</f>
        <v>43781</v>
      </c>
      <c r="B763" s="29" t="s">
        <v>22</v>
      </c>
      <c r="C763" s="30">
        <v>0.29166666666666669</v>
      </c>
      <c r="D763" s="31">
        <v>0.375</v>
      </c>
      <c r="E763" s="31">
        <v>0.75</v>
      </c>
      <c r="F763" s="32">
        <f>IF(D763="",0,ROUND((E763-D763)*24-1,2))</f>
        <v>8</v>
      </c>
      <c r="G763" s="32">
        <f t="shared" ref="G763:G769" si="337">IF(D763="",0,ROUND(F763-C763*24,2))</f>
        <v>1</v>
      </c>
      <c r="K763" s="33"/>
      <c r="M763" s="24">
        <v>0.375</v>
      </c>
      <c r="N763" s="48">
        <v>0.70833333333333337</v>
      </c>
      <c r="O763" s="34">
        <f t="shared" si="335"/>
        <v>7</v>
      </c>
      <c r="P763" s="35">
        <f t="shared" si="336"/>
        <v>0</v>
      </c>
    </row>
    <row r="764" spans="1:17" x14ac:dyDescent="0.25">
      <c r="A764" s="28">
        <f>+A763+1</f>
        <v>43782</v>
      </c>
      <c r="B764" s="29" t="s">
        <v>23</v>
      </c>
      <c r="C764" s="30">
        <v>0.29166666666666669</v>
      </c>
      <c r="D764" s="31">
        <v>0.375</v>
      </c>
      <c r="E764" s="31">
        <v>0.73958333333333337</v>
      </c>
      <c r="F764" s="32">
        <f>IF(D764="",0,ROUND((E764-D764)*24-1,2))</f>
        <v>7.75</v>
      </c>
      <c r="G764" s="32">
        <f t="shared" si="337"/>
        <v>0.75</v>
      </c>
      <c r="K764" s="33"/>
      <c r="M764" s="24">
        <v>0.38541666666666669</v>
      </c>
      <c r="N764" s="48">
        <v>0.73958333333333337</v>
      </c>
      <c r="O764" s="34">
        <f t="shared" si="335"/>
        <v>7.5</v>
      </c>
      <c r="P764" s="35">
        <f t="shared" si="336"/>
        <v>0.5</v>
      </c>
      <c r="Q764" s="72"/>
    </row>
    <row r="765" spans="1:17" x14ac:dyDescent="0.25">
      <c r="A765" s="36">
        <f>+A764+1</f>
        <v>43783</v>
      </c>
      <c r="B765" s="29" t="s">
        <v>24</v>
      </c>
      <c r="C765" s="30">
        <v>0.29166666666666669</v>
      </c>
      <c r="D765" s="31">
        <v>0.375</v>
      </c>
      <c r="E765" s="31">
        <v>0.72916666666666663</v>
      </c>
      <c r="F765" s="32">
        <f t="shared" ref="F765:F767" si="338">IF(D765="",0,ROUND((E765-D765)*24-1,2))</f>
        <v>7.5</v>
      </c>
      <c r="G765" s="32">
        <f t="shared" si="337"/>
        <v>0.5</v>
      </c>
      <c r="K765" s="33"/>
      <c r="M765" s="24">
        <v>0.375</v>
      </c>
      <c r="N765" s="48">
        <v>0.72916666666666663</v>
      </c>
      <c r="O765" s="34">
        <f t="shared" si="335"/>
        <v>7.5</v>
      </c>
      <c r="P765" s="35">
        <f t="shared" si="336"/>
        <v>0.5</v>
      </c>
      <c r="Q765" s="72" t="s">
        <v>144</v>
      </c>
    </row>
    <row r="766" spans="1:17" x14ac:dyDescent="0.25">
      <c r="A766" s="36">
        <f t="shared" ref="A766:A769" si="339">+A765+1</f>
        <v>43784</v>
      </c>
      <c r="B766" s="29" t="s">
        <v>25</v>
      </c>
      <c r="C766" s="30">
        <v>0.29166666666666669</v>
      </c>
      <c r="D766" s="31">
        <v>0.375</v>
      </c>
      <c r="E766" s="31">
        <v>0.73958333333333337</v>
      </c>
      <c r="F766" s="32">
        <f t="shared" si="338"/>
        <v>7.75</v>
      </c>
      <c r="G766" s="32">
        <f t="shared" si="337"/>
        <v>0.75</v>
      </c>
      <c r="H766" s="45"/>
      <c r="I766" s="45"/>
      <c r="J766" s="45"/>
      <c r="K766" s="33"/>
      <c r="L766" s="45"/>
      <c r="M766" s="24">
        <v>0.375</v>
      </c>
      <c r="N766" s="48">
        <v>0.73958333333333337</v>
      </c>
      <c r="O766" s="34">
        <f t="shared" si="335"/>
        <v>7.75</v>
      </c>
      <c r="P766" s="35">
        <f t="shared" si="336"/>
        <v>0.75</v>
      </c>
      <c r="Q766" s="72" t="s">
        <v>143</v>
      </c>
    </row>
    <row r="767" spans="1:17" x14ac:dyDescent="0.25">
      <c r="A767" s="36">
        <f t="shared" si="339"/>
        <v>43785</v>
      </c>
      <c r="B767" s="29" t="s">
        <v>26</v>
      </c>
      <c r="C767" s="30">
        <v>0.29166666666666669</v>
      </c>
      <c r="D767" s="31">
        <v>0.375</v>
      </c>
      <c r="E767" s="31">
        <v>0.70833333333333337</v>
      </c>
      <c r="F767" s="32">
        <f t="shared" si="338"/>
        <v>7</v>
      </c>
      <c r="G767" s="32">
        <f t="shared" si="337"/>
        <v>0</v>
      </c>
      <c r="K767" s="33"/>
      <c r="M767" s="24">
        <v>0.375</v>
      </c>
      <c r="N767" s="48">
        <v>0.70833333333333337</v>
      </c>
      <c r="O767" s="34">
        <f t="shared" si="335"/>
        <v>7</v>
      </c>
      <c r="P767" s="35">
        <f t="shared" si="336"/>
        <v>0</v>
      </c>
      <c r="Q767" s="72"/>
    </row>
    <row r="768" spans="1:17" x14ac:dyDescent="0.25">
      <c r="A768" s="36">
        <f t="shared" si="339"/>
        <v>43786</v>
      </c>
      <c r="B768" s="29" t="s">
        <v>27</v>
      </c>
      <c r="C768" s="30"/>
      <c r="D768" s="31"/>
      <c r="E768" s="31"/>
      <c r="F768" s="32"/>
      <c r="G768" s="32">
        <f t="shared" si="337"/>
        <v>0</v>
      </c>
      <c r="K768" s="79"/>
      <c r="M768" s="47"/>
      <c r="N768" s="48"/>
      <c r="O768" s="34">
        <f t="shared" si="335"/>
        <v>0</v>
      </c>
      <c r="P768" s="35">
        <f t="shared" si="336"/>
        <v>0</v>
      </c>
      <c r="Q768" s="78"/>
    </row>
    <row r="769" spans="1:18" x14ac:dyDescent="0.25">
      <c r="A769" s="36">
        <f t="shared" si="339"/>
        <v>43787</v>
      </c>
      <c r="B769" s="37" t="s">
        <v>28</v>
      </c>
      <c r="C769" s="38"/>
      <c r="D769" s="31"/>
      <c r="E769" s="31"/>
      <c r="F769" s="32">
        <f t="shared" ref="F769" si="340">IF(D769="",0,ROUND((E769-D769)*24-1,2))</f>
        <v>0</v>
      </c>
      <c r="G769" s="32">
        <f t="shared" si="337"/>
        <v>0</v>
      </c>
      <c r="H769" s="32"/>
      <c r="I769" s="32"/>
      <c r="J769" s="32"/>
      <c r="K769" s="33"/>
      <c r="M769" s="47"/>
      <c r="N769" s="48"/>
      <c r="O769" s="34">
        <f t="shared" si="335"/>
        <v>0</v>
      </c>
      <c r="P769" s="35">
        <f t="shared" si="336"/>
        <v>0</v>
      </c>
      <c r="Q769" s="72"/>
    </row>
    <row r="770" spans="1:18" ht="16.8" thickBot="1" x14ac:dyDescent="0.3">
      <c r="A770" s="39"/>
      <c r="B770" s="40" t="s">
        <v>29</v>
      </c>
      <c r="C770" s="41">
        <f>SUM(C763:C769)</f>
        <v>1.4583333333333335</v>
      </c>
      <c r="D770" s="42"/>
      <c r="E770" s="42"/>
      <c r="F770" s="43">
        <f>SUM(F763:F769)</f>
        <v>38</v>
      </c>
      <c r="G770" s="43">
        <f>SUM(G763:G769)</f>
        <v>3</v>
      </c>
      <c r="H770" s="43">
        <f>IF(G770&lt;0,G770,0)</f>
        <v>0</v>
      </c>
      <c r="I770" s="43">
        <f>IF(F770&gt;$B$3,IF(G770&lt;=8,G770,8),0)</f>
        <v>3</v>
      </c>
      <c r="J770" s="43">
        <f>IF(G770&gt;8,G770-8,0)</f>
        <v>0</v>
      </c>
      <c r="K770" s="44"/>
      <c r="M770" s="46"/>
      <c r="N770" s="46"/>
      <c r="O770" s="34"/>
      <c r="P770" s="35"/>
      <c r="Q770" s="72"/>
    </row>
    <row r="771" spans="1:18" x14ac:dyDescent="0.25">
      <c r="A771" s="19" t="s">
        <v>32</v>
      </c>
      <c r="B771" s="20"/>
      <c r="C771" s="21"/>
      <c r="D771" s="22"/>
      <c r="E771" s="22"/>
      <c r="F771" s="22"/>
      <c r="G771" s="22"/>
      <c r="K771" s="23"/>
      <c r="M771" s="24"/>
      <c r="N771" s="25"/>
      <c r="O771" s="34">
        <f t="shared" ref="O771:O787" si="341">IF(M771="",0,ROUND((N771-M771)*24-1,2))</f>
        <v>0</v>
      </c>
      <c r="P771" s="35">
        <f t="shared" ref="P771:P776" si="342">IF(M771="",0,ROUND(O771-C771*24,2))</f>
        <v>0</v>
      </c>
      <c r="Q771" s="72"/>
    </row>
    <row r="772" spans="1:18" x14ac:dyDescent="0.25">
      <c r="A772" s="28">
        <f>A769+1</f>
        <v>43788</v>
      </c>
      <c r="B772" s="29" t="s">
        <v>22</v>
      </c>
      <c r="C772" s="30">
        <v>0.29166666666666669</v>
      </c>
      <c r="D772" s="31">
        <v>0.375</v>
      </c>
      <c r="E772" s="31">
        <v>0.72916666666666663</v>
      </c>
      <c r="F772" s="32">
        <f>IF(D772="",0,ROUND((E772-D772)*24-1,2))</f>
        <v>7.5</v>
      </c>
      <c r="G772" s="32">
        <f t="shared" ref="G772:G778" si="343">IF(D772="",0,ROUND(F772-C772*24,2))</f>
        <v>0.5</v>
      </c>
      <c r="K772" s="33"/>
      <c r="M772" s="24">
        <v>0.375</v>
      </c>
      <c r="N772" s="48">
        <v>0.72916666666666663</v>
      </c>
      <c r="O772" s="34">
        <f t="shared" si="341"/>
        <v>7.5</v>
      </c>
      <c r="P772" s="35">
        <f t="shared" si="342"/>
        <v>0.5</v>
      </c>
      <c r="Q772" s="72" t="s">
        <v>144</v>
      </c>
    </row>
    <row r="773" spans="1:18" x14ac:dyDescent="0.25">
      <c r="A773" s="28">
        <f>+A772+1</f>
        <v>43789</v>
      </c>
      <c r="B773" s="29" t="s">
        <v>23</v>
      </c>
      <c r="C773" s="30">
        <v>0.29166666666666669</v>
      </c>
      <c r="D773" s="31">
        <v>0.375</v>
      </c>
      <c r="E773" s="31">
        <v>0.76041666666666663</v>
      </c>
      <c r="F773" s="32">
        <f t="shared" ref="F773:F778" si="344">IF(D773="",0,ROUND((E773-D773)*24-1,2))</f>
        <v>8.25</v>
      </c>
      <c r="G773" s="32">
        <f t="shared" si="343"/>
        <v>1.25</v>
      </c>
      <c r="H773" s="45"/>
      <c r="I773" s="45"/>
      <c r="J773" s="45"/>
      <c r="K773" s="33"/>
      <c r="L773" s="45"/>
      <c r="M773" s="24">
        <v>0.375</v>
      </c>
      <c r="N773" s="48">
        <v>0.76041666666666663</v>
      </c>
      <c r="O773" s="34">
        <f t="shared" si="341"/>
        <v>8.25</v>
      </c>
      <c r="P773" s="35">
        <f t="shared" si="342"/>
        <v>1.25</v>
      </c>
      <c r="Q773" s="72" t="s">
        <v>143</v>
      </c>
    </row>
    <row r="774" spans="1:18" x14ac:dyDescent="0.25">
      <c r="A774" s="36">
        <f>+A773+1</f>
        <v>43790</v>
      </c>
      <c r="B774" s="29" t="s">
        <v>24</v>
      </c>
      <c r="C774" s="30">
        <v>0.29166666666666669</v>
      </c>
      <c r="D774" s="31">
        <v>0.375</v>
      </c>
      <c r="E774" s="31">
        <v>0.70833333333333337</v>
      </c>
      <c r="F774" s="32">
        <f t="shared" si="344"/>
        <v>7</v>
      </c>
      <c r="G774" s="32">
        <f t="shared" si="343"/>
        <v>0</v>
      </c>
      <c r="K774" s="33"/>
      <c r="M774" s="24">
        <v>0.375</v>
      </c>
      <c r="N774" s="48">
        <v>0.64583333333333337</v>
      </c>
      <c r="O774" s="34">
        <f t="shared" si="341"/>
        <v>5.5</v>
      </c>
      <c r="P774" s="35">
        <f t="shared" si="342"/>
        <v>-1.5</v>
      </c>
      <c r="Q774" s="72" t="s">
        <v>142</v>
      </c>
    </row>
    <row r="775" spans="1:18" x14ac:dyDescent="0.25">
      <c r="A775" s="36">
        <f t="shared" ref="A775:A778" si="345">+A774+1</f>
        <v>43791</v>
      </c>
      <c r="B775" s="29" t="s">
        <v>25</v>
      </c>
      <c r="C775" s="30">
        <v>0.29166666666666669</v>
      </c>
      <c r="D775" s="31">
        <v>0.375</v>
      </c>
      <c r="E775" s="31">
        <v>0.75</v>
      </c>
      <c r="F775" s="32">
        <f t="shared" si="344"/>
        <v>8</v>
      </c>
      <c r="G775" s="32">
        <f t="shared" si="343"/>
        <v>1</v>
      </c>
      <c r="K775" s="33"/>
      <c r="M775" s="24">
        <v>0.375</v>
      </c>
      <c r="N775" s="48">
        <v>0.75</v>
      </c>
      <c r="O775" s="34">
        <f t="shared" si="341"/>
        <v>8</v>
      </c>
      <c r="P775" s="35">
        <f t="shared" si="342"/>
        <v>1</v>
      </c>
      <c r="Q775" s="72" t="s">
        <v>143</v>
      </c>
      <c r="R775" s="5" t="s">
        <v>141</v>
      </c>
    </row>
    <row r="776" spans="1:18" x14ac:dyDescent="0.25">
      <c r="A776" s="36">
        <f t="shared" si="345"/>
        <v>43792</v>
      </c>
      <c r="B776" s="29" t="s">
        <v>26</v>
      </c>
      <c r="C776" s="30">
        <v>0.29166666666666669</v>
      </c>
      <c r="D776" s="31">
        <v>0.375</v>
      </c>
      <c r="E776" s="31">
        <v>0.70833333333333337</v>
      </c>
      <c r="F776" s="32">
        <f t="shared" si="344"/>
        <v>7</v>
      </c>
      <c r="G776" s="32">
        <f t="shared" si="343"/>
        <v>0</v>
      </c>
      <c r="K776" s="33"/>
      <c r="M776" s="24">
        <v>0.375</v>
      </c>
      <c r="N776" s="48">
        <v>0.70833333333333337</v>
      </c>
      <c r="O776" s="34">
        <f t="shared" si="341"/>
        <v>7</v>
      </c>
      <c r="P776" s="35">
        <f t="shared" si="342"/>
        <v>0</v>
      </c>
    </row>
    <row r="777" spans="1:18" x14ac:dyDescent="0.25">
      <c r="A777" s="36">
        <f t="shared" si="345"/>
        <v>43793</v>
      </c>
      <c r="B777" s="29" t="s">
        <v>27</v>
      </c>
      <c r="C777" s="30"/>
      <c r="D777" s="31"/>
      <c r="E777" s="31"/>
      <c r="F777" s="32">
        <f t="shared" si="344"/>
        <v>0</v>
      </c>
      <c r="G777" s="32">
        <f t="shared" si="343"/>
        <v>0</v>
      </c>
      <c r="K777" s="33"/>
      <c r="M777" s="24"/>
      <c r="N777" s="48"/>
      <c r="O777" s="34">
        <f t="shared" si="341"/>
        <v>0</v>
      </c>
      <c r="P777" s="35">
        <f t="shared" ref="P776:P787" si="346">IF(M777="",0,ROUND(O777-C777*24,2))</f>
        <v>0</v>
      </c>
      <c r="Q777" s="72"/>
    </row>
    <row r="778" spans="1:18" x14ac:dyDescent="0.25">
      <c r="A778" s="36">
        <f t="shared" si="345"/>
        <v>43794</v>
      </c>
      <c r="B778" s="37" t="s">
        <v>28</v>
      </c>
      <c r="C778" s="38"/>
      <c r="D778" s="31"/>
      <c r="E778" s="31"/>
      <c r="F778" s="32">
        <f t="shared" si="344"/>
        <v>0</v>
      </c>
      <c r="G778" s="32">
        <f t="shared" si="343"/>
        <v>0</v>
      </c>
      <c r="H778" s="32"/>
      <c r="I778" s="32"/>
      <c r="J778" s="32"/>
      <c r="K778" s="33"/>
      <c r="M778" s="24"/>
      <c r="N778" s="25"/>
      <c r="O778" s="34">
        <f t="shared" si="341"/>
        <v>0</v>
      </c>
      <c r="P778" s="35">
        <f t="shared" si="346"/>
        <v>0</v>
      </c>
      <c r="Q778" s="72"/>
    </row>
    <row r="779" spans="1:18" ht="16.8" thickBot="1" x14ac:dyDescent="0.3">
      <c r="A779" s="39"/>
      <c r="B779" s="40" t="s">
        <v>29</v>
      </c>
      <c r="C779" s="41">
        <f>SUM(C772:C778)</f>
        <v>1.4583333333333335</v>
      </c>
      <c r="D779" s="42"/>
      <c r="E779" s="42"/>
      <c r="F779" s="43">
        <f>SUM(F772:F778)</f>
        <v>37.75</v>
      </c>
      <c r="G779" s="43">
        <f>SUM(G772:G778)</f>
        <v>2.75</v>
      </c>
      <c r="H779" s="43">
        <f>IF(G779&lt;0,G779,0)</f>
        <v>0</v>
      </c>
      <c r="I779" s="43">
        <f>IF(F779&gt;$B$3,IF(G779&lt;=8,G779,8),0)</f>
        <v>2.75</v>
      </c>
      <c r="J779" s="43">
        <f>IF(G779&gt;8,G779-8,0)</f>
        <v>0</v>
      </c>
      <c r="K779" s="44"/>
      <c r="M779" s="24"/>
      <c r="N779" s="25"/>
      <c r="O779" s="34">
        <f t="shared" si="341"/>
        <v>0</v>
      </c>
      <c r="P779" s="35">
        <f t="shared" si="346"/>
        <v>0</v>
      </c>
      <c r="Q779" s="72"/>
    </row>
    <row r="780" spans="1:18" x14ac:dyDescent="0.25">
      <c r="A780" s="19" t="s">
        <v>33</v>
      </c>
      <c r="B780" s="20"/>
      <c r="C780" s="21"/>
      <c r="D780" s="22"/>
      <c r="E780" s="22"/>
      <c r="F780" s="22"/>
      <c r="G780" s="22"/>
      <c r="H780" s="45"/>
      <c r="I780" s="45"/>
      <c r="J780" s="45"/>
      <c r="K780" s="23"/>
      <c r="L780" s="45"/>
      <c r="M780" s="24"/>
      <c r="N780" s="25"/>
      <c r="O780" s="34">
        <f t="shared" si="341"/>
        <v>0</v>
      </c>
      <c r="P780" s="35">
        <f t="shared" si="346"/>
        <v>0</v>
      </c>
      <c r="Q780" s="72"/>
    </row>
    <row r="781" spans="1:18" x14ac:dyDescent="0.25">
      <c r="A781" s="28">
        <f>A778+1</f>
        <v>43795</v>
      </c>
      <c r="B781" s="29" t="s">
        <v>22</v>
      </c>
      <c r="C781" s="30">
        <v>0.29166666666666669</v>
      </c>
      <c r="D781" s="31">
        <v>0.375</v>
      </c>
      <c r="E781" s="31">
        <v>0.70833333333333337</v>
      </c>
      <c r="F781" s="32">
        <f>IF(D781="",0,ROUND((E781-D781)*24-1,2))</f>
        <v>7</v>
      </c>
      <c r="G781" s="32">
        <f t="shared" ref="G781:G787" si="347">IF(D781="",0,ROUND(F781-C781*24,2))</f>
        <v>0</v>
      </c>
      <c r="K781" s="33"/>
      <c r="M781" s="24">
        <v>0.375</v>
      </c>
      <c r="N781" s="48">
        <v>0.70833333333333337</v>
      </c>
      <c r="O781" s="34">
        <f t="shared" si="341"/>
        <v>7</v>
      </c>
      <c r="P781" s="35">
        <f t="shared" si="346"/>
        <v>0</v>
      </c>
      <c r="Q781" s="72"/>
    </row>
    <row r="782" spans="1:18" x14ac:dyDescent="0.25">
      <c r="A782" s="28">
        <f>+A781+1</f>
        <v>43796</v>
      </c>
      <c r="B782" s="29" t="s">
        <v>23</v>
      </c>
      <c r="C782" s="30">
        <v>0.29166666666666669</v>
      </c>
      <c r="D782" s="31">
        <v>0.375</v>
      </c>
      <c r="E782" s="31">
        <v>0.70833333333333337</v>
      </c>
      <c r="F782" s="32">
        <f t="shared" ref="F782:F787" si="348">IF(D782="",0,ROUND((E782-D782)*24-1,2))</f>
        <v>7</v>
      </c>
      <c r="G782" s="32">
        <f t="shared" si="347"/>
        <v>0</v>
      </c>
      <c r="K782" s="33"/>
      <c r="M782" s="24">
        <v>0.375</v>
      </c>
      <c r="N782" s="48">
        <v>0.70833333333333337</v>
      </c>
      <c r="O782" s="34">
        <f t="shared" si="341"/>
        <v>7</v>
      </c>
      <c r="P782" s="35">
        <f t="shared" si="346"/>
        <v>0</v>
      </c>
      <c r="Q782" s="72"/>
    </row>
    <row r="783" spans="1:18" x14ac:dyDescent="0.25">
      <c r="A783" s="36">
        <f>+A782+1</f>
        <v>43797</v>
      </c>
      <c r="B783" s="29" t="s">
        <v>24</v>
      </c>
      <c r="C783" s="30">
        <v>0.29166666666666669</v>
      </c>
      <c r="D783" s="31">
        <v>0.375</v>
      </c>
      <c r="E783" s="31">
        <v>0.70833333333333337</v>
      </c>
      <c r="F783" s="32">
        <f t="shared" si="348"/>
        <v>7</v>
      </c>
      <c r="G783" s="32">
        <f t="shared" si="347"/>
        <v>0</v>
      </c>
      <c r="H783" s="45"/>
      <c r="I783" s="45"/>
      <c r="J783" s="45"/>
      <c r="K783" s="33"/>
      <c r="L783" s="45"/>
      <c r="M783" s="24">
        <v>0.375</v>
      </c>
      <c r="N783" s="48">
        <v>0.70833333333333337</v>
      </c>
      <c r="O783" s="34">
        <f t="shared" si="341"/>
        <v>7</v>
      </c>
      <c r="P783" s="35">
        <f t="shared" si="346"/>
        <v>0</v>
      </c>
      <c r="Q783" s="72"/>
    </row>
    <row r="784" spans="1:18" x14ac:dyDescent="0.25">
      <c r="A784" s="36">
        <f t="shared" ref="A784:A787" si="349">+A783+1</f>
        <v>43798</v>
      </c>
      <c r="B784" s="29" t="s">
        <v>25</v>
      </c>
      <c r="C784" s="30">
        <v>0.29166666666666669</v>
      </c>
      <c r="D784" s="31">
        <v>0.375</v>
      </c>
      <c r="E784" s="31">
        <v>0.70833333333333337</v>
      </c>
      <c r="F784" s="32">
        <f t="shared" si="348"/>
        <v>7</v>
      </c>
      <c r="G784" s="32">
        <f t="shared" si="347"/>
        <v>0</v>
      </c>
      <c r="K784" s="33"/>
      <c r="M784" s="24">
        <v>0.375</v>
      </c>
      <c r="N784" s="48">
        <v>0.70833333333333337</v>
      </c>
      <c r="O784" s="34">
        <f t="shared" si="341"/>
        <v>7</v>
      </c>
      <c r="P784" s="35">
        <f t="shared" si="346"/>
        <v>0</v>
      </c>
      <c r="Q784" s="72"/>
    </row>
    <row r="785" spans="1:17" x14ac:dyDescent="0.25">
      <c r="A785" s="36">
        <f t="shared" si="349"/>
        <v>43799</v>
      </c>
      <c r="B785" s="29" t="s">
        <v>26</v>
      </c>
      <c r="C785" s="30">
        <v>0.29166666666666669</v>
      </c>
      <c r="D785" s="31">
        <v>0.375</v>
      </c>
      <c r="E785" s="31">
        <v>0.70833333333333337</v>
      </c>
      <c r="F785" s="32">
        <f t="shared" si="348"/>
        <v>7</v>
      </c>
      <c r="G785" s="32">
        <f t="shared" si="347"/>
        <v>0</v>
      </c>
      <c r="K785" s="33"/>
      <c r="M785" s="24">
        <v>0.375</v>
      </c>
      <c r="N785" s="48">
        <v>0.70833333333333337</v>
      </c>
      <c r="O785" s="34">
        <f t="shared" si="341"/>
        <v>7</v>
      </c>
      <c r="P785" s="35">
        <f t="shared" si="346"/>
        <v>0</v>
      </c>
      <c r="Q785" s="72"/>
    </row>
    <row r="786" spans="1:17" x14ac:dyDescent="0.25">
      <c r="A786" s="36">
        <f t="shared" si="349"/>
        <v>43800</v>
      </c>
      <c r="B786" s="29" t="s">
        <v>27</v>
      </c>
      <c r="C786" s="30"/>
      <c r="D786" s="31"/>
      <c r="E786" s="31"/>
      <c r="F786" s="32">
        <f t="shared" si="348"/>
        <v>0</v>
      </c>
      <c r="G786" s="32">
        <f t="shared" si="347"/>
        <v>0</v>
      </c>
      <c r="K786" s="33"/>
      <c r="M786" s="24"/>
      <c r="N786" s="25"/>
      <c r="O786" s="34">
        <f t="shared" si="341"/>
        <v>0</v>
      </c>
      <c r="P786" s="35">
        <f t="shared" si="346"/>
        <v>0</v>
      </c>
      <c r="Q786" s="72"/>
    </row>
    <row r="787" spans="1:17" x14ac:dyDescent="0.25">
      <c r="A787" s="36">
        <f t="shared" si="349"/>
        <v>43801</v>
      </c>
      <c r="B787" s="37" t="s">
        <v>28</v>
      </c>
      <c r="C787" s="38"/>
      <c r="D787" s="31"/>
      <c r="E787" s="31"/>
      <c r="F787" s="32">
        <f t="shared" si="348"/>
        <v>0</v>
      </c>
      <c r="G787" s="32">
        <f t="shared" si="347"/>
        <v>0</v>
      </c>
      <c r="H787" s="32"/>
      <c r="I787" s="32"/>
      <c r="J787" s="32"/>
      <c r="K787" s="33"/>
      <c r="M787" s="24"/>
      <c r="N787" s="25"/>
      <c r="O787" s="34">
        <f t="shared" si="341"/>
        <v>0</v>
      </c>
      <c r="P787" s="35">
        <f t="shared" si="346"/>
        <v>0</v>
      </c>
      <c r="Q787" s="72"/>
    </row>
    <row r="788" spans="1:17" ht="16.8" thickBot="1" x14ac:dyDescent="0.3">
      <c r="A788" s="39"/>
      <c r="B788" s="40" t="s">
        <v>29</v>
      </c>
      <c r="C788" s="41">
        <f>SUM(C781:C787)</f>
        <v>1.4583333333333335</v>
      </c>
      <c r="D788" s="42"/>
      <c r="E788" s="42"/>
      <c r="F788" s="43">
        <f>SUM(F781:F787)</f>
        <v>35</v>
      </c>
      <c r="G788" s="43">
        <f>SUM(G781:G787)</f>
        <v>0</v>
      </c>
      <c r="H788" s="43">
        <f>IF(G788&lt;0,G788,0)</f>
        <v>0</v>
      </c>
      <c r="I788" s="43">
        <f>IF(F788&gt;$B$3,IF(G788&lt;=8,G788,8),0)</f>
        <v>0</v>
      </c>
      <c r="J788" s="43">
        <f>IF(G788&gt;8,G788-8,0)</f>
        <v>0</v>
      </c>
      <c r="K788" s="44"/>
      <c r="M788" s="24"/>
      <c r="N788" s="25"/>
      <c r="O788" s="26"/>
      <c r="P788" s="49" t="str">
        <f t="shared" ref="P788" si="350">IF(K788="RTT",-"7:0:0",IF(O788="","",O788-TIMEVALUE("7:00")+10^-10))</f>
        <v/>
      </c>
      <c r="Q788" s="72"/>
    </row>
    <row r="789" spans="1:17" ht="16.8" thickBot="1" x14ac:dyDescent="0.3">
      <c r="F789" s="50"/>
      <c r="G789" s="50"/>
      <c r="K789" s="51"/>
      <c r="M789" s="24"/>
      <c r="N789" s="25"/>
      <c r="O789" s="26"/>
      <c r="P789" s="49"/>
      <c r="Q789" s="72"/>
    </row>
    <row r="790" spans="1:17" x14ac:dyDescent="0.25">
      <c r="A790" s="19" t="s">
        <v>34</v>
      </c>
      <c r="B790" s="20"/>
      <c r="C790" s="21"/>
      <c r="D790" s="22"/>
      <c r="E790" s="22"/>
      <c r="F790" s="52"/>
      <c r="G790" s="53"/>
      <c r="H790" s="53"/>
      <c r="I790" s="53"/>
      <c r="J790" s="53"/>
      <c r="K790" s="54"/>
      <c r="M790" s="24"/>
      <c r="N790" s="25"/>
      <c r="O790" s="55">
        <f>SUM(O744:O789)</f>
        <v>180.5</v>
      </c>
      <c r="P790" s="56">
        <f>SUM(P744:P789)</f>
        <v>45</v>
      </c>
      <c r="Q790" s="72"/>
    </row>
    <row r="791" spans="1:17" ht="16.8" thickBot="1" x14ac:dyDescent="0.3">
      <c r="A791" s="57"/>
      <c r="B791" s="58" t="s">
        <v>35</v>
      </c>
      <c r="C791" s="41">
        <f>+C752+C761+C770+C779+C788</f>
        <v>7.2916666666666679</v>
      </c>
      <c r="D791" s="59"/>
      <c r="E791" s="59"/>
      <c r="F791" s="60">
        <f>+F752+F761+F770+F779+F788</f>
        <v>183.25</v>
      </c>
      <c r="G791" s="60">
        <f>+G752+G761+G770+G779+G788</f>
        <v>8.25</v>
      </c>
      <c r="H791" s="60">
        <f>+H752+H761+H770+H779+H788</f>
        <v>0</v>
      </c>
      <c r="I791" s="60">
        <f>+I752+I761+I770+I779+I788</f>
        <v>8.25</v>
      </c>
      <c r="J791" s="60">
        <f>+J752+J761+J770+J779+J788</f>
        <v>0</v>
      </c>
      <c r="K791" s="61"/>
      <c r="M791" s="85" t="s">
        <v>36</v>
      </c>
      <c r="N791" s="86"/>
      <c r="O791" s="86"/>
      <c r="P791" s="62">
        <f>P790-G791</f>
        <v>36.75</v>
      </c>
    </row>
    <row r="792" spans="1:17" x14ac:dyDescent="0.25">
      <c r="G792" s="63"/>
      <c r="K792" s="63"/>
    </row>
    <row r="793" spans="1:17" x14ac:dyDescent="0.25">
      <c r="F793" s="50"/>
      <c r="O793" s="65"/>
      <c r="P793" s="64"/>
    </row>
  </sheetData>
  <sheetProtection formatCells="0" formatColumns="0" formatRows="0" insertColumns="0" insertRows="0" insertHyperlinks="0" deleteColumns="0" deleteRows="0" sort="0" autoFilter="0" pivotTables="0"/>
  <protectedRanges>
    <protectedRange sqref="B2 G1 A8 A17 A26 A35 A44 G59 B60 A66 A75 A84 A93 A124 A133 A142 A151 A160:A164 A102:A108 B118 A183 A192 A201 A210 A219:A223 B177 A240 A249 A258 A267 A276:A280 B234 A297 A306 A315 A324 B291 A333 A353 A362 A371 A380 B347 A389 A409 A418 A427 A436 B403 A445 A465 A474 A483 A492 B459 A501 A521 A530 A539 A548 B515 A557 A577 A586 A595 A604 B571 A613 A633 A642 A651 A660 B627 A669 A689 A698 A707 A716 B683 A725 A745 A754 A763 A772 B739 A781" name="Plage1"/>
    <protectedRange sqref="M44:N48 D44:E50 D66:E72 D75:E81 D84:E90 D93:E99 D102:E108 M160:N164 M138:N139 M129:N130 M147:N148 D133:E139 D142:E148 D151:E157 D160:E166 M26:N32 M17:N23 M35:N40 M8:N14 D17:E23 D35:E41 D26:E32 D8:E14 M84:N90 M76:N81 M75 M67:N72 N124:N128 N133:N137 N151:N156 M102:N106 N94:N97 D124:E130 M219:N223 M197:N198 M188:N189 M206:N207 D192:E198 D201:E207 D210:E216 D219:E225 N210:N215 N183:N187 N201:N205 N192:N196 N142:N146 D183:E189 M276:N280 M254:N255 M245:N246 M263:N264 D276:E282 D240:E246 N267:N272 N240:N244 N249:N253 N258:N262 D267:E273 D258:E264 D249:E255 M311:N312 M302:N303 M320:N321 D324:E330 D297:E303 D315:E321 D333:E339 N324:N329 N333:N337 N315:N319 N306:N310 N297:N301 D306:E312 M367:N368 M358:N359 M376:N377 D389:E395 N389:N393 N362:N366 D380:E386 D371:E377 D353:E359 D362:E368 N353:N357 M423:N424 M414:N415 M432:N433 D445:E451 N445:N449 D427:E433 D418:E424 D409:E415 N409:N413 N418:N422 N427:N431 N436:N441 N371:N375 N380:N385 D436:E442 M479:N480 M470:N471 M488:N489 D474:E480 D465:E471 N465:N469 N483:N487 N474:N478 D492:E498 N492:N497 D483:E489 D501:E507 N501:N505 M535:N536 M526:N527 M544:N545 D530:E536 D521:E527 D548:E554 D557:E563 N557:N561 N521:N525 N530:N534 N548:N553 D539:E545 M591:N592 M582:N583 M600:N601 D577:E583 D604:E610 N595:N599 N604:N609 D595:E601 D613:E619 D586:E592 N586:N590 N577:N581 N539:N543 M647:N648 M638:N639 M656:N657 D669:E675 N669:N673 D660:E666 N660:N665 N633:N637 N642:N646 N651:N655 N613:N617 D633:E639 D642:E648 D651:E657 M703:N704 M694:N695 M712:N713 D725:E731 N725:N729 D716:E722 N716:N721 D689:E695 D698:E704 D707:E713 N689:N693 N698:N702 N707:N711 M759:N760 M750:N751 M768:N769 N772:N777 N763:N767 N754:N758 N745:N749 N781:N785 D745:E751 D754:E760 D763:E769 D772:E778 D781:E787" name="Plage1_2"/>
    <protectedRange sqref="J2 J60 J118 J177 J234 J291 J347 J403 J459 J515 J571 J627 J683 J739" name="Plage1_1"/>
  </protectedRanges>
  <mergeCells count="42">
    <mergeCell ref="C741:K741"/>
    <mergeCell ref="N742:P742"/>
    <mergeCell ref="M791:O791"/>
    <mergeCell ref="C629:K629"/>
    <mergeCell ref="N630:P630"/>
    <mergeCell ref="M679:O679"/>
    <mergeCell ref="C573:K573"/>
    <mergeCell ref="N574:P574"/>
    <mergeCell ref="M623:O623"/>
    <mergeCell ref="C461:K461"/>
    <mergeCell ref="N462:P462"/>
    <mergeCell ref="C349:K349"/>
    <mergeCell ref="N350:P350"/>
    <mergeCell ref="M399:O399"/>
    <mergeCell ref="M112:O112"/>
    <mergeCell ref="C120:K120"/>
    <mergeCell ref="N121:P121"/>
    <mergeCell ref="N180:P180"/>
    <mergeCell ref="M229:O229"/>
    <mergeCell ref="C179:K179"/>
    <mergeCell ref="M170:O170"/>
    <mergeCell ref="C4:K4"/>
    <mergeCell ref="N5:P5"/>
    <mergeCell ref="M54:O54"/>
    <mergeCell ref="C62:K62"/>
    <mergeCell ref="N63:P63"/>
    <mergeCell ref="C685:K685"/>
    <mergeCell ref="N686:P686"/>
    <mergeCell ref="M735:O735"/>
    <mergeCell ref="C236:K236"/>
    <mergeCell ref="N237:P237"/>
    <mergeCell ref="M286:O286"/>
    <mergeCell ref="C517:K517"/>
    <mergeCell ref="N518:P518"/>
    <mergeCell ref="M567:O567"/>
    <mergeCell ref="C293:K293"/>
    <mergeCell ref="N294:P294"/>
    <mergeCell ref="M343:O343"/>
    <mergeCell ref="M511:O511"/>
    <mergeCell ref="C405:K405"/>
    <mergeCell ref="N406:P406"/>
    <mergeCell ref="M455:O455"/>
  </mergeCells>
  <phoneticPr fontId="2"/>
  <printOptions horizontalCentered="1" verticalCentered="1"/>
  <pageMargins left="0.23622047244094491" right="0.23622047244094491" top="0.74803149606299213" bottom="0.74803149606299213" header="0.31496062992125984" footer="0.31496062992125984"/>
  <pageSetup paperSize="9" scale="57" orientation="portrait" cellComments="asDisplayed" r:id="rId1"/>
  <headerFooter alignWithMargins="0">
    <oddHeader xml:space="preserve">&amp;R&amp;8
&amp;D
&amp;T
</oddHeader>
    <oddFooter>&amp;L&amp;"Univers Condensed,Gras"&amp;8&amp;A- &amp;F&amp;C&amp;8page &amp;P/ &amp;N&amp;R&amp;"Univers Condensed,Gras"&amp;8&amp;D&amp;"Univers Condensed,Normal" &amp;T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Sucrecube</vt:lpstr>
      <vt:lpstr>Sucrecube!Print_Area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m.ito</dc:creator>
  <cp:lastModifiedBy>Yuki TAMURA</cp:lastModifiedBy>
  <cp:lastPrinted>2023-09-25T08:04:47Z</cp:lastPrinted>
  <dcterms:created xsi:type="dcterms:W3CDTF">2016-01-25T09:26:04Z</dcterms:created>
  <dcterms:modified xsi:type="dcterms:W3CDTF">2023-11-24T15:03:22Z</dcterms:modified>
</cp:coreProperties>
</file>