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843d19dfca6fd2/デスクトップ/0103/"/>
    </mc:Choice>
  </mc:AlternateContent>
  <xr:revisionPtr revIDLastSave="46" documentId="11_6CAC5E69FB5127EB7B1D17242E707DCC9AE22AE3" xr6:coauthVersionLast="47" xr6:coauthVersionMax="47" xr10:uidLastSave="{72FD13B0-C6B9-473F-B17A-91B6FBF06E19}"/>
  <bookViews>
    <workbookView xWindow="33225" yWindow="735" windowWidth="19320" windowHeight="142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Sheet1!$A$520:$L$548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8" i="1" l="1"/>
  <c r="K548" i="1"/>
  <c r="J548" i="1"/>
  <c r="I548" i="1"/>
  <c r="H548" i="1"/>
  <c r="G548" i="1"/>
  <c r="F548" i="1"/>
  <c r="E548" i="1"/>
  <c r="D548" i="1"/>
  <c r="C548" i="1"/>
  <c r="B548" i="1"/>
  <c r="A548" i="1"/>
  <c r="F529" i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L544" i="1" l="1"/>
  <c r="L518" i="1" l="1"/>
  <c r="K518" i="1"/>
  <c r="J518" i="1"/>
  <c r="I518" i="1"/>
  <c r="H518" i="1"/>
  <c r="G518" i="1"/>
  <c r="F518" i="1"/>
  <c r="E518" i="1"/>
  <c r="L514" i="1" s="1"/>
  <c r="D518" i="1"/>
  <c r="C518" i="1"/>
  <c r="B518" i="1"/>
  <c r="A518" i="1"/>
  <c r="F499" i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L488" i="1"/>
  <c r="K488" i="1"/>
  <c r="J488" i="1"/>
  <c r="I488" i="1"/>
  <c r="H488" i="1"/>
  <c r="G488" i="1"/>
  <c r="F488" i="1"/>
  <c r="E488" i="1"/>
  <c r="D488" i="1"/>
  <c r="C488" i="1"/>
  <c r="B488" i="1"/>
  <c r="A488" i="1"/>
  <c r="F469" i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39" i="1"/>
  <c r="L484" i="1" l="1"/>
  <c r="F441" i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L458" i="1"/>
  <c r="K458" i="1"/>
  <c r="J458" i="1"/>
  <c r="I458" i="1"/>
  <c r="H458" i="1"/>
  <c r="G458" i="1"/>
  <c r="L454" i="1" s="1"/>
  <c r="F458" i="1"/>
  <c r="E458" i="1"/>
  <c r="D458" i="1"/>
  <c r="C458" i="1"/>
  <c r="B458" i="1"/>
  <c r="A458" i="1"/>
  <c r="F453" i="1" l="1"/>
  <c r="F454" i="1" s="1"/>
  <c r="F408" i="1"/>
  <c r="F410" i="1" s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3" i="1" l="1"/>
  <c r="L400" i="1"/>
  <c r="K400" i="1"/>
  <c r="J400" i="1"/>
  <c r="I400" i="1"/>
  <c r="H400" i="1"/>
  <c r="G400" i="1"/>
  <c r="F400" i="1"/>
  <c r="E400" i="1"/>
  <c r="D400" i="1"/>
  <c r="C400" i="1"/>
  <c r="B400" i="1"/>
  <c r="A400" i="1"/>
  <c r="F396" i="1"/>
  <c r="L396" i="1" l="1"/>
  <c r="F381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370" i="1"/>
  <c r="C370" i="1"/>
  <c r="D370" i="1"/>
  <c r="E370" i="1"/>
  <c r="F370" i="1"/>
  <c r="G370" i="1"/>
  <c r="H370" i="1"/>
  <c r="I370" i="1"/>
  <c r="J370" i="1"/>
  <c r="K370" i="1"/>
  <c r="L370" i="1"/>
  <c r="B370" i="1"/>
  <c r="L381" i="1" l="1"/>
  <c r="F362" i="1"/>
  <c r="F363" i="1" s="1"/>
  <c r="L366" i="1" l="1"/>
  <c r="L357" i="1" l="1"/>
  <c r="F48" i="1" l="1"/>
  <c r="F49" i="1" s="1"/>
  <c r="F50" i="1" s="1"/>
  <c r="F55" i="1" s="1"/>
  <c r="F41" i="1"/>
  <c r="F62" i="1" l="1"/>
  <c r="F63" i="1" s="1"/>
  <c r="F69" i="1" s="1"/>
  <c r="F70" i="1" s="1"/>
  <c r="F71" i="1" s="1"/>
  <c r="F72" i="1" s="1"/>
  <c r="F73" i="1" s="1"/>
  <c r="F74" i="1" s="1"/>
  <c r="F75" i="1" s="1"/>
  <c r="F79" i="1" s="1"/>
  <c r="F80" i="1" s="1"/>
  <c r="F81" i="1" s="1"/>
  <c r="F82" i="1" s="1"/>
  <c r="F34" i="1"/>
  <c r="F27" i="1"/>
  <c r="F28" i="1" s="1"/>
  <c r="F29" i="1" s="1"/>
  <c r="F20" i="1"/>
  <c r="F83" i="1" l="1"/>
  <c r="F84" i="1" s="1"/>
  <c r="F85" i="1" s="1"/>
  <c r="F89" i="1" s="1"/>
  <c r="F90" i="1" s="1"/>
  <c r="F91" i="1" s="1"/>
  <c r="F92" i="1" s="1"/>
  <c r="F93" i="1" s="1"/>
  <c r="F94" i="1" s="1"/>
  <c r="F99" i="1" s="1"/>
  <c r="F100" i="1" s="1"/>
  <c r="F12" i="1"/>
  <c r="F101" i="1" l="1"/>
  <c r="F106" i="1" s="1"/>
  <c r="F107" i="1" s="1"/>
  <c r="F108" i="1" s="1"/>
  <c r="F109" i="1" s="1"/>
  <c r="F115" i="1" s="1"/>
  <c r="F116" i="1" s="1"/>
  <c r="F117" i="1" s="1"/>
  <c r="F118" i="1" s="1"/>
  <c r="F123" i="1" s="1"/>
  <c r="F124" i="1" s="1"/>
  <c r="F125" i="1" s="1"/>
  <c r="F126" i="1" s="1"/>
  <c r="F131" i="1" s="1"/>
  <c r="F132" i="1" s="1"/>
  <c r="F133" i="1" s="1"/>
  <c r="F4" i="1"/>
  <c r="F5" i="1" s="1"/>
  <c r="F6" i="1" s="1"/>
  <c r="F7" i="1" s="1"/>
  <c r="F137" i="1" l="1"/>
  <c r="F138" i="1" s="1"/>
  <c r="F139" i="1" s="1"/>
  <c r="F140" i="1" s="1"/>
  <c r="F141" i="1" s="1"/>
  <c r="F145" i="1" l="1"/>
  <c r="F146" i="1" s="1"/>
  <c r="F147" i="1" s="1"/>
  <c r="F151" i="1" s="1"/>
  <c r="F152" i="1" s="1"/>
  <c r="F153" i="1" s="1"/>
  <c r="F154" i="1" s="1"/>
  <c r="F155" i="1" s="1"/>
  <c r="F156" i="1" s="1"/>
  <c r="F157" i="1" s="1"/>
  <c r="F158" i="1" l="1"/>
  <c r="F159" i="1" s="1"/>
  <c r="F160" i="1" s="1"/>
  <c r="F161" i="1" s="1"/>
  <c r="F162" i="1" s="1"/>
  <c r="F163" i="1" s="1"/>
  <c r="F164" i="1" s="1"/>
  <c r="F165" i="1" s="1"/>
  <c r="F169" i="1" l="1"/>
  <c r="F170" i="1" s="1"/>
  <c r="F171" i="1" s="1"/>
  <c r="F172" i="1" s="1"/>
  <c r="F173" i="1" s="1"/>
  <c r="F174" i="1" s="1"/>
  <c r="F178" i="1" s="1"/>
  <c r="F179" i="1" s="1"/>
  <c r="F180" i="1" l="1"/>
  <c r="F181" i="1" s="1"/>
  <c r="F182" i="1" s="1"/>
  <c r="F183" i="1" s="1"/>
  <c r="F184" i="1" s="1"/>
  <c r="F189" i="1" s="1"/>
  <c r="F190" i="1" s="1"/>
  <c r="F195" i="1" s="1"/>
  <c r="F196" i="1" s="1"/>
  <c r="F201" i="1" s="1"/>
  <c r="F206" i="1" l="1"/>
  <c r="F207" i="1" s="1"/>
  <c r="F208" i="1" s="1"/>
  <c r="F209" i="1" s="1"/>
  <c r="F210" i="1" s="1"/>
  <c r="F215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9" i="1" s="1"/>
  <c r="F240" i="1" s="1"/>
  <c r="F241" i="1" s="1"/>
  <c r="F242" i="1" s="1"/>
  <c r="F243" i="1" s="1"/>
  <c r="F244" i="1" s="1"/>
  <c r="F245" i="1" s="1"/>
  <c r="F246" i="1" s="1"/>
  <c r="F252" i="1" s="1"/>
  <c r="F253" i="1" s="1"/>
  <c r="F254" i="1" s="1"/>
  <c r="F255" i="1" s="1"/>
  <c r="F256" i="1" s="1"/>
  <c r="F257" i="1" s="1"/>
  <c r="F258" i="1" s="1"/>
  <c r="F263" i="1" s="1"/>
  <c r="F264" i="1" s="1"/>
  <c r="F265" i="1" s="1"/>
  <c r="F266" i="1" s="1"/>
  <c r="F267" i="1" s="1"/>
  <c r="F268" i="1" l="1"/>
  <c r="F273" i="1" s="1"/>
  <c r="F274" i="1" s="1"/>
  <c r="F275" i="1" s="1"/>
  <c r="F276" i="1" s="1"/>
  <c r="F277" i="1" s="1"/>
  <c r="F282" i="1" s="1"/>
  <c r="F283" i="1" s="1"/>
  <c r="F284" i="1" s="1"/>
  <c r="F285" i="1" s="1"/>
  <c r="F286" i="1" s="1"/>
  <c r="F291" i="1" s="1"/>
  <c r="F292" i="1" l="1"/>
  <c r="F293" i="1" s="1"/>
  <c r="F294" i="1" s="1"/>
  <c r="F299" i="1" s="1"/>
  <c r="F300" i="1" s="1"/>
  <c r="F301" i="1" s="1"/>
  <c r="F302" i="1" s="1"/>
  <c r="F303" i="1" s="1"/>
  <c r="F304" i="1" s="1"/>
  <c r="F307" i="1" s="1"/>
  <c r="F308" i="1" s="1"/>
  <c r="F309" i="1" s="1"/>
  <c r="F310" i="1" s="1"/>
  <c r="F311" i="1" s="1"/>
  <c r="F312" i="1" s="1"/>
  <c r="F313" i="1" s="1"/>
  <c r="F316" i="1" s="1"/>
  <c r="F317" i="1" s="1"/>
  <c r="F318" i="1" s="1"/>
  <c r="F319" i="1" s="1"/>
  <c r="F320" i="1" s="1"/>
  <c r="F321" i="1" s="1"/>
  <c r="F322" i="1" s="1"/>
  <c r="F325" i="1" l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411" i="1" l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</calcChain>
</file>

<file path=xl/sharedStrings.xml><?xml version="1.0" encoding="utf-8"?>
<sst xmlns="http://schemas.openxmlformats.org/spreadsheetml/2006/main" count="681" uniqueCount="252">
  <si>
    <t>Date</t>
    <phoneticPr fontId="1"/>
  </si>
  <si>
    <t>Description</t>
    <phoneticPr fontId="1"/>
  </si>
  <si>
    <t>Reste</t>
    <phoneticPr fontId="1"/>
  </si>
  <si>
    <t>Frais</t>
    <phoneticPr fontId="1"/>
  </si>
  <si>
    <t>Recu</t>
    <phoneticPr fontId="1"/>
  </si>
  <si>
    <t>Monoprix</t>
    <phoneticPr fontId="1"/>
  </si>
  <si>
    <t>BHS</t>
    <phoneticPr fontId="1"/>
  </si>
  <si>
    <t>Bouteille d'eau</t>
    <phoneticPr fontId="1"/>
  </si>
  <si>
    <t>Monoprix</t>
    <phoneticPr fontId="1"/>
  </si>
  <si>
    <t>Café</t>
    <phoneticPr fontId="1"/>
  </si>
  <si>
    <t>Notes de frais</t>
    <phoneticPr fontId="1"/>
  </si>
  <si>
    <t>Fournisseurs</t>
    <phoneticPr fontId="1"/>
  </si>
  <si>
    <t>Liquide veissel</t>
    <phoneticPr fontId="1"/>
  </si>
  <si>
    <t>La Poste</t>
    <phoneticPr fontId="1"/>
  </si>
  <si>
    <t>Courrier</t>
    <phoneticPr fontId="1"/>
  </si>
  <si>
    <t>+40cents</t>
    <phoneticPr fontId="1"/>
  </si>
  <si>
    <t>Bouteille d'eau café</t>
    <phoneticPr fontId="1"/>
  </si>
  <si>
    <t>Bouteille d'eau</t>
    <phoneticPr fontId="1"/>
  </si>
  <si>
    <t>MONOPRIX</t>
    <phoneticPr fontId="1"/>
  </si>
  <si>
    <t>Café</t>
    <phoneticPr fontId="1"/>
  </si>
  <si>
    <t>Notes de frais</t>
    <phoneticPr fontId="1"/>
  </si>
  <si>
    <t>Date</t>
    <phoneticPr fontId="1"/>
  </si>
  <si>
    <t>Fournisseurs</t>
    <phoneticPr fontId="1"/>
  </si>
  <si>
    <t>Description</t>
    <phoneticPr fontId="1"/>
  </si>
  <si>
    <t>Recu</t>
    <phoneticPr fontId="1"/>
  </si>
  <si>
    <t>Frais</t>
    <phoneticPr fontId="1"/>
  </si>
  <si>
    <t>Reste</t>
    <phoneticPr fontId="1"/>
  </si>
  <si>
    <t>BHS</t>
    <phoneticPr fontId="1"/>
  </si>
  <si>
    <t>Bouteille d'eau</t>
    <phoneticPr fontId="1"/>
  </si>
  <si>
    <t>+40cents</t>
    <phoneticPr fontId="1"/>
  </si>
  <si>
    <t>Monoprix</t>
    <phoneticPr fontId="1"/>
  </si>
  <si>
    <t>5m Roulant</t>
    <phoneticPr fontId="1"/>
  </si>
  <si>
    <t>La Poste</t>
    <phoneticPr fontId="1"/>
  </si>
  <si>
    <t>Lettre</t>
    <phoneticPr fontId="1"/>
  </si>
  <si>
    <t>La Poste</t>
    <phoneticPr fontId="1"/>
  </si>
  <si>
    <t>La Poste</t>
    <phoneticPr fontId="1"/>
  </si>
  <si>
    <t>La Poste</t>
    <phoneticPr fontId="1"/>
  </si>
  <si>
    <t>La Poste</t>
    <phoneticPr fontId="1"/>
  </si>
  <si>
    <t>BHS</t>
    <phoneticPr fontId="1"/>
  </si>
  <si>
    <t>Alimentaires</t>
    <phoneticPr fontId="1"/>
  </si>
  <si>
    <t>Cash</t>
    <phoneticPr fontId="1"/>
  </si>
  <si>
    <t>$200 * 0.898</t>
    <phoneticPr fontId="1"/>
  </si>
  <si>
    <t>CTA(Visa Tanzania)</t>
    <phoneticPr fontId="1"/>
  </si>
  <si>
    <t>$100 * 0.898</t>
    <phoneticPr fontId="1"/>
  </si>
  <si>
    <t>Change(Cash$)</t>
    <phoneticPr fontId="1"/>
  </si>
  <si>
    <t>Tembre</t>
    <phoneticPr fontId="1"/>
  </si>
  <si>
    <t>Colissimo</t>
    <phoneticPr fontId="1"/>
  </si>
  <si>
    <t>Office Depot</t>
    <phoneticPr fontId="1"/>
  </si>
  <si>
    <t>CD-R</t>
    <phoneticPr fontId="1"/>
  </si>
  <si>
    <t>La poste</t>
    <phoneticPr fontId="1"/>
  </si>
  <si>
    <t>Monoprix</t>
    <phoneticPr fontId="1"/>
  </si>
  <si>
    <t>Pile</t>
    <phoneticPr fontId="1"/>
  </si>
  <si>
    <t>La Poste</t>
    <phoneticPr fontId="1"/>
  </si>
  <si>
    <t>Carnet Marianne jeune</t>
    <phoneticPr fontId="1"/>
  </si>
  <si>
    <t>Lettre reco inter</t>
    <phoneticPr fontId="1"/>
  </si>
  <si>
    <t>Muji</t>
    <phoneticPr fontId="1"/>
  </si>
  <si>
    <t>Essential Oil</t>
    <phoneticPr fontId="1"/>
  </si>
  <si>
    <t>Lettre reco courier</t>
    <phoneticPr fontId="1"/>
  </si>
  <si>
    <t>Muji</t>
    <phoneticPr fontId="1"/>
  </si>
  <si>
    <t>Lettre reco</t>
    <phoneticPr fontId="1"/>
  </si>
  <si>
    <t>Cash</t>
    <phoneticPr fontId="1"/>
  </si>
  <si>
    <t>-&gt;29/09/2016 Sato-san</t>
    <phoneticPr fontId="1"/>
  </si>
  <si>
    <t>La poste</t>
    <phoneticPr fontId="1"/>
  </si>
  <si>
    <t>Cash</t>
    <phoneticPr fontId="1"/>
  </si>
  <si>
    <t>Taxi</t>
    <phoneticPr fontId="1"/>
  </si>
  <si>
    <t>Mbarek</t>
    <phoneticPr fontId="1"/>
  </si>
  <si>
    <t>Pierre Herme</t>
    <phoneticPr fontId="1"/>
  </si>
  <si>
    <t>Gift(TBC)</t>
    <phoneticPr fontId="1"/>
  </si>
  <si>
    <t>La Poste</t>
    <phoneticPr fontId="1"/>
  </si>
  <si>
    <t>La Poste</t>
    <phoneticPr fontId="1"/>
  </si>
  <si>
    <t>Carrefour</t>
    <phoneticPr fontId="1"/>
  </si>
  <si>
    <t>Taxi(MSIG)</t>
    <phoneticPr fontId="1"/>
  </si>
  <si>
    <t>+44cents</t>
    <phoneticPr fontId="1"/>
  </si>
  <si>
    <t>小口現金</t>
    <rPh sb="0" eb="2">
      <t>コグチ</t>
    </rPh>
    <rPh sb="2" eb="4">
      <t>ゲンキン</t>
    </rPh>
    <phoneticPr fontId="1"/>
  </si>
  <si>
    <t>La poste</t>
    <phoneticPr fontId="1"/>
  </si>
  <si>
    <t>NEDO Server</t>
    <phoneticPr fontId="1"/>
  </si>
  <si>
    <t>Taxi</t>
    <phoneticPr fontId="1"/>
  </si>
  <si>
    <t>La poste</t>
    <phoneticPr fontId="1"/>
  </si>
  <si>
    <t>Western digital</t>
    <phoneticPr fontId="1"/>
  </si>
  <si>
    <t>La poste</t>
    <phoneticPr fontId="1"/>
  </si>
  <si>
    <t>NTT COM</t>
    <phoneticPr fontId="1"/>
  </si>
  <si>
    <t>28/12/2017</t>
    <phoneticPr fontId="1"/>
  </si>
  <si>
    <t>EastyNet</t>
    <phoneticPr fontId="1"/>
  </si>
  <si>
    <t>9/2/2018</t>
    <phoneticPr fontId="1"/>
  </si>
  <si>
    <t>入金</t>
    <rPh sb="0" eb="2">
      <t>ニュウキン</t>
    </rPh>
    <phoneticPr fontId="1"/>
  </si>
  <si>
    <t>Carrefour</t>
    <phoneticPr fontId="1"/>
  </si>
  <si>
    <t>K-mart</t>
    <phoneticPr fontId="1"/>
  </si>
  <si>
    <t>25/1/2018</t>
    <phoneticPr fontId="1"/>
  </si>
  <si>
    <t>Taxi</t>
    <phoneticPr fontId="1"/>
  </si>
  <si>
    <t>Sumitomo dechet</t>
    <phoneticPr fontId="1"/>
  </si>
  <si>
    <t>La poste</t>
    <phoneticPr fontId="1"/>
  </si>
  <si>
    <t>NTT Com</t>
    <phoneticPr fontId="1"/>
  </si>
  <si>
    <t>UBER</t>
    <phoneticPr fontId="1"/>
  </si>
  <si>
    <t>Miura</t>
    <phoneticPr fontId="1"/>
  </si>
  <si>
    <t>Impot</t>
    <phoneticPr fontId="1"/>
  </si>
  <si>
    <t>UBER</t>
    <phoneticPr fontId="1"/>
  </si>
  <si>
    <t>Miura</t>
    <phoneticPr fontId="1"/>
  </si>
  <si>
    <t>taxi</t>
    <phoneticPr fontId="1"/>
  </si>
  <si>
    <t>la Poste</t>
    <phoneticPr fontId="1"/>
  </si>
  <si>
    <t>DNP</t>
    <phoneticPr fontId="1"/>
  </si>
  <si>
    <t>la Poste</t>
    <phoneticPr fontId="1"/>
  </si>
  <si>
    <t>JICA</t>
    <phoneticPr fontId="1"/>
  </si>
  <si>
    <t>Docomo</t>
    <phoneticPr fontId="1"/>
  </si>
  <si>
    <t>Ambassade du Japon</t>
    <phoneticPr fontId="1"/>
  </si>
  <si>
    <t>06/03/2018</t>
    <phoneticPr fontId="1"/>
  </si>
  <si>
    <t>Cash</t>
    <phoneticPr fontId="1"/>
  </si>
  <si>
    <t>Cash</t>
    <phoneticPr fontId="1"/>
  </si>
  <si>
    <t>taxi</t>
    <phoneticPr fontId="1"/>
  </si>
  <si>
    <t>la poste</t>
    <phoneticPr fontId="1"/>
  </si>
  <si>
    <t>NTT Docomo</t>
    <phoneticPr fontId="1"/>
  </si>
  <si>
    <t>office depot</t>
    <phoneticPr fontId="1"/>
  </si>
  <si>
    <t>Bookoff</t>
    <phoneticPr fontId="1"/>
  </si>
  <si>
    <t>NTT Com(Asahi Kasei)</t>
    <phoneticPr fontId="1"/>
  </si>
  <si>
    <t>Clair</t>
    <phoneticPr fontId="1"/>
  </si>
  <si>
    <t>Tax de sejour</t>
    <phoneticPr fontId="1"/>
  </si>
  <si>
    <t>JICA</t>
    <phoneticPr fontId="1"/>
  </si>
  <si>
    <t>La Poste</t>
    <phoneticPr fontId="1"/>
  </si>
  <si>
    <t>NEXI</t>
    <phoneticPr fontId="1"/>
  </si>
  <si>
    <t>Carrfour</t>
    <phoneticPr fontId="1"/>
  </si>
  <si>
    <t>café</t>
    <phoneticPr fontId="1"/>
  </si>
  <si>
    <t>Bistrot Richelieu</t>
    <phoneticPr fontId="1"/>
  </si>
  <si>
    <t>Uber</t>
    <phoneticPr fontId="1"/>
  </si>
  <si>
    <t>ThreeBonde</t>
    <phoneticPr fontId="1"/>
  </si>
  <si>
    <t>30/05/18</t>
    <phoneticPr fontId="1"/>
  </si>
  <si>
    <t>31/05/18</t>
    <phoneticPr fontId="1"/>
  </si>
  <si>
    <t>NTTE</t>
    <phoneticPr fontId="1"/>
  </si>
  <si>
    <t>Volvic</t>
    <phoneticPr fontId="1"/>
  </si>
  <si>
    <t>Spain Jatco</t>
    <phoneticPr fontId="1"/>
  </si>
  <si>
    <t>Cristaline</t>
    <phoneticPr fontId="1"/>
  </si>
  <si>
    <t>Eau</t>
    <phoneticPr fontId="1"/>
  </si>
  <si>
    <t>Juji-ya</t>
    <phoneticPr fontId="1"/>
  </si>
  <si>
    <t>Bento</t>
    <phoneticPr fontId="1"/>
  </si>
  <si>
    <t>La poste</t>
    <phoneticPr fontId="1"/>
  </si>
  <si>
    <t>Recommande</t>
    <phoneticPr fontId="1"/>
  </si>
  <si>
    <t>Aki Boulanger</t>
    <phoneticPr fontId="1"/>
  </si>
  <si>
    <t>for Suntory</t>
    <phoneticPr fontId="1"/>
  </si>
  <si>
    <t>Cash</t>
    <phoneticPr fontId="1"/>
  </si>
  <si>
    <t>現金4サンチーム多い</t>
    <rPh sb="0" eb="2">
      <t>ゲンキン</t>
    </rPh>
    <rPh sb="8" eb="9">
      <t>オオ</t>
    </rPh>
    <phoneticPr fontId="1"/>
  </si>
  <si>
    <t>Saems</t>
    <phoneticPr fontId="1"/>
  </si>
  <si>
    <t>parking</t>
    <phoneticPr fontId="1"/>
  </si>
  <si>
    <t>1.95多い</t>
    <rPh sb="4" eb="5">
      <t>オオ</t>
    </rPh>
    <phoneticPr fontId="1"/>
  </si>
  <si>
    <t>carrefour</t>
    <phoneticPr fontId="1"/>
  </si>
  <si>
    <t>RATP</t>
    <phoneticPr fontId="1"/>
  </si>
  <si>
    <t>Bistrot Richelieu</t>
    <phoneticPr fontId="1"/>
  </si>
  <si>
    <t>Uber</t>
    <phoneticPr fontId="1"/>
  </si>
  <si>
    <t>KIOKO</t>
  </si>
  <si>
    <t>Bistrot Richelieu</t>
    <phoneticPr fontId="1"/>
  </si>
  <si>
    <t>Minato</t>
    <phoneticPr fontId="1"/>
  </si>
  <si>
    <t>Zinc d'Honore</t>
    <phoneticPr fontId="1"/>
  </si>
  <si>
    <t>la poste</t>
    <phoneticPr fontId="1"/>
  </si>
  <si>
    <t>la poste</t>
    <phoneticPr fontId="1"/>
  </si>
  <si>
    <t>Moi</t>
    <phoneticPr fontId="1"/>
  </si>
  <si>
    <t>Carrefour</t>
    <phoneticPr fontId="1"/>
  </si>
  <si>
    <t>RATP</t>
    <phoneticPr fontId="1"/>
  </si>
  <si>
    <t>1.9多い</t>
    <rPh sb="3" eb="4">
      <t>オオ</t>
    </rPh>
    <phoneticPr fontId="1"/>
  </si>
  <si>
    <t>Cash</t>
    <phoneticPr fontId="1"/>
  </si>
  <si>
    <t>Carrefour</t>
    <phoneticPr fontId="1"/>
  </si>
  <si>
    <t>JETRO</t>
    <phoneticPr fontId="1"/>
  </si>
  <si>
    <t>Resto</t>
    <phoneticPr fontId="1"/>
  </si>
  <si>
    <t>Cote de France</t>
    <phoneticPr fontId="1"/>
  </si>
  <si>
    <t>Cadeau Mitsui</t>
    <phoneticPr fontId="1"/>
  </si>
  <si>
    <t>Cash</t>
    <phoneticPr fontId="1"/>
  </si>
  <si>
    <t>400-&gt;Miura-san</t>
    <phoneticPr fontId="1"/>
  </si>
  <si>
    <t>La poste</t>
    <phoneticPr fontId="1"/>
  </si>
  <si>
    <t>Cash</t>
    <phoneticPr fontId="1"/>
  </si>
  <si>
    <t>Hotel (turkey)</t>
    <phoneticPr fontId="1"/>
  </si>
  <si>
    <t>Eoro-&gt;Turkish lira</t>
    <phoneticPr fontId="1"/>
  </si>
  <si>
    <t>Dinner</t>
    <phoneticPr fontId="1"/>
  </si>
  <si>
    <t>Carrefour</t>
    <phoneticPr fontId="1"/>
  </si>
  <si>
    <t>Dinner</t>
    <phoneticPr fontId="1"/>
  </si>
  <si>
    <t>AKI B</t>
    <phoneticPr fontId="1"/>
  </si>
  <si>
    <t>american hospital</t>
    <phoneticPr fontId="1"/>
  </si>
  <si>
    <t>La poste</t>
    <phoneticPr fontId="1"/>
  </si>
  <si>
    <t>Carrefour</t>
    <phoneticPr fontId="1"/>
  </si>
  <si>
    <t>RATP</t>
    <phoneticPr fontId="1"/>
  </si>
  <si>
    <t>Chronopost</t>
    <phoneticPr fontId="1"/>
  </si>
  <si>
    <t>Uber</t>
    <phoneticPr fontId="1"/>
  </si>
  <si>
    <t>仕入れ</t>
    <rPh sb="0" eb="2">
      <t>シイ</t>
    </rPh>
    <phoneticPr fontId="1"/>
  </si>
  <si>
    <t>1 cent</t>
    <phoneticPr fontId="1"/>
  </si>
  <si>
    <t>2 cent</t>
    <phoneticPr fontId="1"/>
  </si>
  <si>
    <t>10 cent</t>
    <phoneticPr fontId="1"/>
  </si>
  <si>
    <t>20 cent</t>
    <phoneticPr fontId="1"/>
  </si>
  <si>
    <t>50 cent</t>
    <phoneticPr fontId="1"/>
  </si>
  <si>
    <t>1 euro</t>
    <phoneticPr fontId="1"/>
  </si>
  <si>
    <t>2euros</t>
    <phoneticPr fontId="1"/>
  </si>
  <si>
    <t>枚数</t>
    <rPh sb="0" eb="2">
      <t>マイスウ</t>
    </rPh>
    <phoneticPr fontId="1"/>
  </si>
  <si>
    <t>5cent</t>
    <phoneticPr fontId="1"/>
  </si>
  <si>
    <t>5euros</t>
    <phoneticPr fontId="1"/>
  </si>
  <si>
    <t>10euros</t>
    <phoneticPr fontId="1"/>
  </si>
  <si>
    <t>20euros</t>
    <phoneticPr fontId="1"/>
  </si>
  <si>
    <t>Parking</t>
    <phoneticPr fontId="1"/>
  </si>
  <si>
    <t>Parking</t>
    <phoneticPr fontId="1"/>
  </si>
  <si>
    <t>調整</t>
    <rPh sb="0" eb="2">
      <t>チョウセイ</t>
    </rPh>
    <phoneticPr fontId="1"/>
  </si>
  <si>
    <t>カードから追加</t>
    <rPh sb="5" eb="7">
      <t>ツイカ</t>
    </rPh>
    <phoneticPr fontId="1"/>
  </si>
  <si>
    <t>佐藤さん建て替え</t>
    <rPh sb="0" eb="2">
      <t>サトウ</t>
    </rPh>
    <rPh sb="4" eb="5">
      <t>タ</t>
    </rPh>
    <rPh sb="6" eb="7">
      <t>カ</t>
    </rPh>
    <phoneticPr fontId="1"/>
  </si>
  <si>
    <t>PIERRE HERME</t>
    <phoneticPr fontId="1"/>
  </si>
  <si>
    <t>Tamenaga</t>
    <phoneticPr fontId="1"/>
  </si>
  <si>
    <t>最終更新日</t>
    <rPh sb="0" eb="2">
      <t>サイシュウ</t>
    </rPh>
    <rPh sb="2" eb="5">
      <t>コウシンビ</t>
    </rPh>
    <phoneticPr fontId="1"/>
  </si>
  <si>
    <t>2020.2.9</t>
    <phoneticPr fontId="1"/>
  </si>
  <si>
    <t>Carrefour</t>
  </si>
  <si>
    <t>事務所</t>
    <rPh sb="0" eb="2">
      <t>ジム</t>
    </rPh>
    <rPh sb="2" eb="3">
      <t>ショ</t>
    </rPh>
    <phoneticPr fontId="1"/>
  </si>
  <si>
    <t>G7</t>
    <phoneticPr fontId="1"/>
  </si>
  <si>
    <t>NST搬入</t>
    <rPh sb="3" eb="5">
      <t>ハンニュウ</t>
    </rPh>
    <phoneticPr fontId="1"/>
  </si>
  <si>
    <t>indigo</t>
    <phoneticPr fontId="1"/>
  </si>
  <si>
    <t>駐車場</t>
    <rPh sb="0" eb="3">
      <t>チュウシャジョウ</t>
    </rPh>
    <phoneticPr fontId="1"/>
  </si>
  <si>
    <t>2020.7.2</t>
    <phoneticPr fontId="1"/>
  </si>
  <si>
    <t>駐車場</t>
    <phoneticPr fontId="1"/>
  </si>
  <si>
    <t>SGにて出金</t>
    <rPh sb="4" eb="6">
      <t>シュッキン</t>
    </rPh>
    <phoneticPr fontId="1"/>
  </si>
  <si>
    <t>indigo</t>
    <phoneticPr fontId="1"/>
  </si>
  <si>
    <t>carrefour</t>
    <phoneticPr fontId="1"/>
  </si>
  <si>
    <t>franprix</t>
    <phoneticPr fontId="1"/>
  </si>
  <si>
    <t>掃除用品</t>
    <rPh sb="0" eb="2">
      <t>ソウジ</t>
    </rPh>
    <rPh sb="2" eb="3">
      <t>ヨウ</t>
    </rPh>
    <rPh sb="3" eb="4">
      <t>ヒン</t>
    </rPh>
    <phoneticPr fontId="1"/>
  </si>
  <si>
    <t>RATP</t>
    <phoneticPr fontId="1"/>
  </si>
  <si>
    <t>officedepot</t>
    <phoneticPr fontId="1"/>
  </si>
  <si>
    <t>合鍵</t>
    <rPh sb="0" eb="2">
      <t>アイカギ</t>
    </rPh>
    <phoneticPr fontId="1"/>
  </si>
  <si>
    <t>monoprix</t>
    <phoneticPr fontId="1"/>
  </si>
  <si>
    <t>テオフィル11</t>
    <phoneticPr fontId="1"/>
  </si>
  <si>
    <t>テオフィル12</t>
  </si>
  <si>
    <t>決算処理済み　2020</t>
    <rPh sb="0" eb="5">
      <t>ケッサンショリズ</t>
    </rPh>
    <phoneticPr fontId="1"/>
  </si>
  <si>
    <t>LCL出金</t>
    <rPh sb="3" eb="5">
      <t>シュッキン</t>
    </rPh>
    <phoneticPr fontId="1"/>
  </si>
  <si>
    <t>26/01/2021</t>
    <phoneticPr fontId="1"/>
  </si>
  <si>
    <t>03/02/2021</t>
    <phoneticPr fontId="1"/>
  </si>
  <si>
    <t>郵便</t>
    <rPh sb="0" eb="2">
      <t>ユウビン</t>
    </rPh>
    <phoneticPr fontId="1"/>
  </si>
  <si>
    <t>水</t>
    <rPh sb="0" eb="1">
      <t>ミズ</t>
    </rPh>
    <phoneticPr fontId="1"/>
  </si>
  <si>
    <t>starbacks</t>
    <phoneticPr fontId="1"/>
  </si>
  <si>
    <t>La poste</t>
    <phoneticPr fontId="1"/>
  </si>
  <si>
    <t>SG</t>
    <phoneticPr fontId="1"/>
  </si>
  <si>
    <t>関税</t>
    <rPh sb="0" eb="2">
      <t>カンゼイ</t>
    </rPh>
    <phoneticPr fontId="1"/>
  </si>
  <si>
    <t>Laposte出金</t>
    <rPh sb="7" eb="9">
      <t>シュッキン</t>
    </rPh>
    <phoneticPr fontId="1"/>
  </si>
  <si>
    <t>佐藤さんカード</t>
    <rPh sb="0" eb="2">
      <t>サトウ</t>
    </rPh>
    <phoneticPr fontId="1"/>
  </si>
  <si>
    <t>parisettoi-JAL</t>
    <phoneticPr fontId="1"/>
  </si>
  <si>
    <t>jnto</t>
    <phoneticPr fontId="1"/>
  </si>
  <si>
    <t>jetro/nexi</t>
  </si>
  <si>
    <t>la poste</t>
  </si>
  <si>
    <t>関税</t>
  </si>
  <si>
    <t>GL</t>
    <phoneticPr fontId="1"/>
  </si>
  <si>
    <t>GL</t>
    <phoneticPr fontId="1"/>
  </si>
  <si>
    <t>04/01/2022</t>
    <phoneticPr fontId="1"/>
  </si>
  <si>
    <t>uber</t>
    <phoneticPr fontId="1"/>
  </si>
  <si>
    <t>21/03/2022</t>
    <phoneticPr fontId="1"/>
  </si>
  <si>
    <t>laposte</t>
    <phoneticPr fontId="1"/>
  </si>
  <si>
    <t>04/02/2022</t>
    <phoneticPr fontId="1"/>
  </si>
  <si>
    <t>03/05/2022</t>
    <phoneticPr fontId="1"/>
  </si>
  <si>
    <t>Fnac</t>
    <phoneticPr fontId="1"/>
  </si>
  <si>
    <t>04/06/2022</t>
    <phoneticPr fontId="1"/>
  </si>
  <si>
    <t>31/10/2022</t>
    <phoneticPr fontId="1"/>
  </si>
  <si>
    <t>03/01/2023</t>
    <phoneticPr fontId="1"/>
  </si>
  <si>
    <t>チョコ</t>
    <phoneticPr fontId="1"/>
  </si>
  <si>
    <t>レシート待ち1/3</t>
    <rPh sb="4" eb="5">
      <t>マ</t>
    </rPh>
    <phoneticPr fontId="1"/>
  </si>
  <si>
    <t>23/06/2022</t>
    <phoneticPr fontId="1"/>
  </si>
  <si>
    <t>monoplix</t>
    <phoneticPr fontId="1"/>
  </si>
  <si>
    <t>→カウンター袋に10ユーロ戻す</t>
    <rPh sb="6" eb="7">
      <t>フクロ</t>
    </rPh>
    <rPh sb="13" eb="14">
      <t>モド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</si>
</sst>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d/mm/yy;@"/>
    <numFmt numFmtId="177" formatCode="#,##0.00\ [$€-40C];\-#,##0.00\ [$€-40C]"/>
    <numFmt numFmtId="178" formatCode="#,##0.00\ [$€-40C]_);[Red]\(#,##0.00\ [$€-40C]\)"/>
    <numFmt numFmtId="179" formatCode="0_);[Red]\(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Arial Unicode MS"/>
      <family val="3"/>
      <charset val="128"/>
    </font>
    <font>
      <i/>
      <u/>
      <sz val="11"/>
      <color theme="1" tint="0.249977111117893"/>
      <name val="Arial Unicode MS"/>
      <family val="3"/>
      <charset val="128"/>
    </font>
    <font>
      <sz val="11"/>
      <color theme="1" tint="0.249977111117893"/>
      <name val="Arial Unicode MS"/>
      <family val="3"/>
      <charset val="128"/>
    </font>
    <font>
      <sz val="11"/>
      <color rgb="FFFF0000"/>
      <name val="Arial Unicode MS"/>
      <family val="3"/>
      <charset val="128"/>
    </font>
    <font>
      <b/>
      <sz val="11"/>
      <color theme="1" tint="0.249977111117893"/>
      <name val="Arial Unicode MS"/>
      <family val="3"/>
      <charset val="128"/>
    </font>
    <font>
      <sz val="11"/>
      <name val="Arial Unicode MS"/>
      <family val="3"/>
      <charset val="128"/>
    </font>
    <font>
      <sz val="10"/>
      <color rgb="FFFF0000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medium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indexed="64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medium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/>
      <right/>
      <top style="thin">
        <color theme="6" tint="-0.249977111117893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>
      <alignment vertical="center"/>
    </xf>
    <xf numFmtId="14" fontId="4" fillId="0" borderId="1" xfId="0" applyNumberFormat="1" applyFont="1" applyBorder="1">
      <alignment vertical="center"/>
    </xf>
    <xf numFmtId="0" fontId="4" fillId="0" borderId="0" xfId="0" quotePrefix="1" applyFo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177" fontId="4" fillId="0" borderId="4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176" fontId="4" fillId="0" borderId="5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5" fillId="0" borderId="5" xfId="0" applyFont="1" applyBorder="1">
      <alignment vertical="center"/>
    </xf>
    <xf numFmtId="177" fontId="5" fillId="0" borderId="5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177" fontId="6" fillId="0" borderId="9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6" fillId="0" borderId="8" xfId="0" applyNumberFormat="1" applyFont="1" applyBorder="1">
      <alignment vertical="center"/>
    </xf>
    <xf numFmtId="0" fontId="7" fillId="0" borderId="0" xfId="0" quotePrefix="1" applyFont="1">
      <alignment vertical="center"/>
    </xf>
    <xf numFmtId="177" fontId="6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177" fontId="4" fillId="0" borderId="11" xfId="0" applyNumberFormat="1" applyFont="1" applyBorder="1">
      <alignment vertical="center"/>
    </xf>
    <xf numFmtId="178" fontId="6" fillId="0" borderId="5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179" fontId="4" fillId="0" borderId="5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176" fontId="4" fillId="3" borderId="5" xfId="0" applyNumberFormat="1" applyFont="1" applyFill="1" applyBorder="1">
      <alignment vertical="center"/>
    </xf>
    <xf numFmtId="0" fontId="4" fillId="3" borderId="5" xfId="0" applyFont="1" applyFill="1" applyBorder="1">
      <alignment vertical="center"/>
    </xf>
    <xf numFmtId="177" fontId="4" fillId="3" borderId="5" xfId="0" applyNumberFormat="1" applyFont="1" applyFill="1" applyBorder="1">
      <alignment vertical="center"/>
    </xf>
    <xf numFmtId="177" fontId="6" fillId="3" borderId="5" xfId="0" applyNumberFormat="1" applyFont="1" applyFill="1" applyBorder="1">
      <alignment vertical="center"/>
    </xf>
    <xf numFmtId="177" fontId="6" fillId="0" borderId="11" xfId="0" applyNumberFormat="1" applyFont="1" applyBorder="1">
      <alignment vertical="center"/>
    </xf>
    <xf numFmtId="176" fontId="4" fillId="3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177" fontId="4" fillId="3" borderId="0" xfId="0" applyNumberFormat="1" applyFont="1" applyFill="1">
      <alignment vertical="center"/>
    </xf>
    <xf numFmtId="176" fontId="4" fillId="0" borderId="13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4" fillId="0" borderId="13" xfId="0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7" fontId="6" fillId="3" borderId="0" xfId="0" applyNumberFormat="1" applyFont="1" applyFill="1">
      <alignment vertical="center"/>
    </xf>
    <xf numFmtId="0" fontId="8" fillId="0" borderId="0" xfId="0" applyFont="1">
      <alignment vertical="center"/>
    </xf>
    <xf numFmtId="179" fontId="4" fillId="4" borderId="5" xfId="0" applyNumberFormat="1" applyFont="1" applyFill="1" applyBorder="1">
      <alignment vertical="center"/>
    </xf>
    <xf numFmtId="0" fontId="4" fillId="4" borderId="5" xfId="0" applyFont="1" applyFill="1" applyBorder="1">
      <alignment vertical="center"/>
    </xf>
    <xf numFmtId="176" fontId="4" fillId="3" borderId="9" xfId="0" applyNumberFormat="1" applyFont="1" applyFill="1" applyBorder="1">
      <alignment vertical="center"/>
    </xf>
    <xf numFmtId="177" fontId="4" fillId="3" borderId="14" xfId="0" applyNumberFormat="1" applyFont="1" applyFill="1" applyBorder="1">
      <alignment vertical="center"/>
    </xf>
    <xf numFmtId="14" fontId="4" fillId="0" borderId="11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5" fillId="0" borderId="0" xfId="0" applyFont="1">
      <alignment vertical="center"/>
    </xf>
    <xf numFmtId="176" fontId="4" fillId="0" borderId="16" xfId="0" applyNumberFormat="1" applyFont="1" applyBorder="1">
      <alignment vertical="center"/>
    </xf>
    <xf numFmtId="176" fontId="6" fillId="3" borderId="17" xfId="0" applyNumberFormat="1" applyFont="1" applyFill="1" applyBorder="1">
      <alignment vertical="center"/>
    </xf>
    <xf numFmtId="0" fontId="6" fillId="3" borderId="13" xfId="0" applyFont="1" applyFill="1" applyBorder="1">
      <alignment vertical="center"/>
    </xf>
    <xf numFmtId="177" fontId="6" fillId="3" borderId="13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6" fontId="6" fillId="3" borderId="0" xfId="0" applyNumberFormat="1" applyFont="1" applyFill="1">
      <alignment vertical="center"/>
    </xf>
    <xf numFmtId="0" fontId="6" fillId="3" borderId="18" xfId="0" applyFont="1" applyFill="1" applyBorder="1">
      <alignment vertical="center"/>
    </xf>
    <xf numFmtId="177" fontId="6" fillId="3" borderId="18" xfId="0" applyNumberFormat="1" applyFont="1" applyFill="1" applyBorder="1">
      <alignment vertical="center"/>
    </xf>
    <xf numFmtId="178" fontId="6" fillId="5" borderId="5" xfId="0" applyNumberFormat="1" applyFont="1" applyFill="1" applyBorder="1">
      <alignment vertical="center"/>
    </xf>
    <xf numFmtId="176" fontId="4" fillId="3" borderId="19" xfId="0" applyNumberFormat="1" applyFont="1" applyFill="1" applyBorder="1">
      <alignment vertical="center"/>
    </xf>
    <xf numFmtId="0" fontId="4" fillId="3" borderId="15" xfId="0" applyFont="1" applyFill="1" applyBorder="1">
      <alignment vertical="center"/>
    </xf>
    <xf numFmtId="177" fontId="4" fillId="3" borderId="15" xfId="0" applyNumberFormat="1" applyFont="1" applyFill="1" applyBorder="1">
      <alignment vertical="center"/>
    </xf>
    <xf numFmtId="177" fontId="6" fillId="0" borderId="5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18" xfId="0" applyFont="1" applyBorder="1">
      <alignment vertical="center"/>
    </xf>
    <xf numFmtId="177" fontId="6" fillId="0" borderId="18" xfId="0" applyNumberFormat="1" applyFont="1" applyBorder="1">
      <alignment vertical="center"/>
    </xf>
    <xf numFmtId="177" fontId="6" fillId="3" borderId="10" xfId="0" applyNumberFormat="1" applyFont="1" applyFill="1" applyBorder="1">
      <alignment vertical="center"/>
    </xf>
    <xf numFmtId="0" fontId="4" fillId="3" borderId="18" xfId="0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0" fontId="6" fillId="3" borderId="21" xfId="0" applyFont="1" applyFill="1" applyBorder="1">
      <alignment vertical="center"/>
    </xf>
    <xf numFmtId="177" fontId="6" fillId="3" borderId="21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4" fillId="3" borderId="13" xfId="0" applyFont="1" applyFill="1" applyBorder="1">
      <alignment vertical="center"/>
    </xf>
    <xf numFmtId="177" fontId="4" fillId="3" borderId="13" xfId="0" applyNumberFormat="1" applyFont="1" applyFill="1" applyBorder="1">
      <alignment vertical="center"/>
    </xf>
    <xf numFmtId="0" fontId="4" fillId="0" borderId="18" xfId="0" applyFont="1" applyBorder="1">
      <alignment vertical="center"/>
    </xf>
    <xf numFmtId="177" fontId="6" fillId="5" borderId="5" xfId="0" applyNumberFormat="1" applyFont="1" applyFill="1" applyBorder="1">
      <alignment vertical="center"/>
    </xf>
    <xf numFmtId="176" fontId="5" fillId="0" borderId="16" xfId="0" applyNumberFormat="1" applyFont="1" applyBorder="1">
      <alignment vertical="center"/>
    </xf>
    <xf numFmtId="0" fontId="5" fillId="0" borderId="11" xfId="0" applyFont="1" applyBorder="1">
      <alignment vertical="center"/>
    </xf>
    <xf numFmtId="177" fontId="5" fillId="0" borderId="11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8"/>
  <sheetViews>
    <sheetView tabSelected="1" view="pageBreakPreview" topLeftCell="A509" zoomScaleNormal="100" zoomScaleSheetLayoutView="100" workbookViewId="0">
      <selection activeCell="J528" sqref="J528"/>
    </sheetView>
  </sheetViews>
  <sheetFormatPr defaultColWidth="9" defaultRowHeight="13.2"/>
  <cols>
    <col min="1" max="1" width="18.44140625" style="7" bestFit="1" customWidth="1"/>
    <col min="2" max="2" width="18.33203125" style="5" customWidth="1"/>
    <col min="3" max="3" width="9.6640625" style="5" customWidth="1"/>
    <col min="4" max="5" width="10.6640625" style="6" customWidth="1"/>
    <col min="6" max="6" width="13.21875" style="6" bestFit="1" customWidth="1"/>
    <col min="7" max="11" width="9" style="5"/>
    <col min="12" max="12" width="13.33203125" style="5" bestFit="1" customWidth="1"/>
    <col min="13" max="16384" width="9" style="5"/>
  </cols>
  <sheetData>
    <row r="1" spans="1:9">
      <c r="A1" s="4" t="s">
        <v>10</v>
      </c>
    </row>
    <row r="2" spans="1:9" ht="9.75" customHeight="1">
      <c r="A2" s="4"/>
    </row>
    <row r="3" spans="1:9">
      <c r="A3" s="1" t="s">
        <v>0</v>
      </c>
      <c r="B3" s="2" t="s">
        <v>11</v>
      </c>
      <c r="C3" s="2" t="s">
        <v>1</v>
      </c>
      <c r="D3" s="3" t="s">
        <v>4</v>
      </c>
      <c r="E3" s="3" t="s">
        <v>3</v>
      </c>
      <c r="F3" s="3" t="s">
        <v>2</v>
      </c>
    </row>
    <row r="4" spans="1:9">
      <c r="A4" s="8">
        <v>41214</v>
      </c>
      <c r="B4" s="9"/>
      <c r="C4" s="9"/>
      <c r="D4" s="10">
        <v>100</v>
      </c>
      <c r="E4" s="10"/>
      <c r="F4" s="10">
        <f>D4-E4</f>
        <v>100</v>
      </c>
    </row>
    <row r="5" spans="1:9">
      <c r="A5" s="8">
        <v>41226</v>
      </c>
      <c r="B5" s="11" t="s">
        <v>5</v>
      </c>
      <c r="C5" s="9" t="s">
        <v>12</v>
      </c>
      <c r="D5" s="10"/>
      <c r="E5" s="10">
        <v>5.7</v>
      </c>
      <c r="F5" s="10">
        <f>F4+D5-E5</f>
        <v>94.3</v>
      </c>
    </row>
    <row r="6" spans="1:9">
      <c r="A6" s="8">
        <v>41243</v>
      </c>
      <c r="B6" s="9" t="s">
        <v>6</v>
      </c>
      <c r="C6" s="9" t="s">
        <v>7</v>
      </c>
      <c r="D6" s="10"/>
      <c r="E6" s="10">
        <v>2</v>
      </c>
      <c r="F6" s="10">
        <f t="shared" ref="F6" si="0">F5+D6-E6</f>
        <v>92.3</v>
      </c>
    </row>
    <row r="7" spans="1:9">
      <c r="A7" s="8">
        <v>41247</v>
      </c>
      <c r="B7" s="9" t="s">
        <v>8</v>
      </c>
      <c r="C7" s="9" t="s">
        <v>9</v>
      </c>
      <c r="D7" s="10"/>
      <c r="E7" s="10">
        <v>9.31</v>
      </c>
      <c r="F7" s="10">
        <f>F6+D7-E7</f>
        <v>82.99</v>
      </c>
      <c r="I7" s="6"/>
    </row>
    <row r="9" spans="1:9">
      <c r="A9" s="4" t="s">
        <v>10</v>
      </c>
    </row>
    <row r="10" spans="1:9">
      <c r="A10" s="4"/>
    </row>
    <row r="11" spans="1:9">
      <c r="A11" s="1" t="s">
        <v>0</v>
      </c>
      <c r="B11" s="2" t="s">
        <v>11</v>
      </c>
      <c r="C11" s="2" t="s">
        <v>1</v>
      </c>
      <c r="D11" s="3" t="s">
        <v>4</v>
      </c>
      <c r="E11" s="3" t="s">
        <v>3</v>
      </c>
      <c r="F11" s="3" t="s">
        <v>2</v>
      </c>
    </row>
    <row r="12" spans="1:9">
      <c r="A12" s="8">
        <v>41261</v>
      </c>
      <c r="B12" s="9" t="s">
        <v>13</v>
      </c>
      <c r="C12" s="9" t="s">
        <v>14</v>
      </c>
      <c r="D12" s="10"/>
      <c r="E12" s="10">
        <v>4.78</v>
      </c>
      <c r="F12" s="10">
        <f>82.99-E12</f>
        <v>78.209999999999994</v>
      </c>
      <c r="G12" s="12" t="s">
        <v>15</v>
      </c>
      <c r="H12" s="12"/>
    </row>
    <row r="13" spans="1:9">
      <c r="A13" s="8"/>
      <c r="B13" s="11"/>
      <c r="C13" s="9"/>
      <c r="D13" s="10"/>
      <c r="E13" s="10"/>
      <c r="F13" s="10"/>
    </row>
    <row r="14" spans="1:9">
      <c r="A14" s="8"/>
      <c r="B14" s="9"/>
      <c r="C14" s="9"/>
      <c r="D14" s="10"/>
      <c r="E14" s="10"/>
      <c r="F14" s="10"/>
    </row>
    <row r="15" spans="1:9">
      <c r="A15" s="8"/>
      <c r="B15" s="9"/>
      <c r="C15" s="9"/>
      <c r="D15" s="10"/>
      <c r="E15" s="10"/>
      <c r="F15" s="10"/>
      <c r="I15" s="6"/>
    </row>
    <row r="17" spans="1:9">
      <c r="A17" s="4" t="s">
        <v>10</v>
      </c>
    </row>
    <row r="18" spans="1:9">
      <c r="A18" s="4"/>
    </row>
    <row r="19" spans="1:9">
      <c r="A19" s="1" t="s">
        <v>0</v>
      </c>
      <c r="B19" s="2" t="s">
        <v>11</v>
      </c>
      <c r="C19" s="2" t="s">
        <v>1</v>
      </c>
      <c r="D19" s="3" t="s">
        <v>4</v>
      </c>
      <c r="E19" s="3" t="s">
        <v>3</v>
      </c>
      <c r="F19" s="3" t="s">
        <v>2</v>
      </c>
    </row>
    <row r="20" spans="1:9">
      <c r="A20" s="8">
        <v>41318</v>
      </c>
      <c r="B20" s="9" t="s">
        <v>6</v>
      </c>
      <c r="C20" s="9" t="s">
        <v>16</v>
      </c>
      <c r="D20" s="10"/>
      <c r="E20" s="10">
        <v>10.95</v>
      </c>
      <c r="F20" s="10">
        <f>78.21-E20</f>
        <v>67.259999999999991</v>
      </c>
      <c r="G20" s="12" t="s">
        <v>15</v>
      </c>
      <c r="H20" s="12"/>
    </row>
    <row r="21" spans="1:9">
      <c r="A21" s="8"/>
      <c r="B21" s="11"/>
      <c r="C21" s="9"/>
      <c r="D21" s="10"/>
      <c r="E21" s="10"/>
      <c r="F21" s="10"/>
    </row>
    <row r="22" spans="1:9">
      <c r="A22" s="8"/>
      <c r="B22" s="9"/>
      <c r="C22" s="9"/>
      <c r="D22" s="10"/>
      <c r="E22" s="10"/>
      <c r="F22" s="10"/>
    </row>
    <row r="23" spans="1:9">
      <c r="A23" s="8"/>
      <c r="B23" s="9"/>
      <c r="C23" s="9"/>
      <c r="D23" s="10"/>
      <c r="E23" s="10"/>
      <c r="F23" s="10"/>
      <c r="I23" s="6"/>
    </row>
    <row r="24" spans="1:9">
      <c r="A24" s="4" t="s">
        <v>10</v>
      </c>
    </row>
    <row r="25" spans="1:9">
      <c r="A25" s="4"/>
    </row>
    <row r="26" spans="1:9">
      <c r="A26" s="1" t="s">
        <v>0</v>
      </c>
      <c r="B26" s="2" t="s">
        <v>11</v>
      </c>
      <c r="C26" s="2" t="s">
        <v>1</v>
      </c>
      <c r="D26" s="3" t="s">
        <v>4</v>
      </c>
      <c r="E26" s="3" t="s">
        <v>3</v>
      </c>
      <c r="F26" s="3" t="s">
        <v>2</v>
      </c>
    </row>
    <row r="27" spans="1:9">
      <c r="A27" s="8">
        <v>41325</v>
      </c>
      <c r="B27" s="9" t="s">
        <v>6</v>
      </c>
      <c r="C27" s="9" t="s">
        <v>17</v>
      </c>
      <c r="D27" s="10"/>
      <c r="E27" s="10">
        <v>6</v>
      </c>
      <c r="F27" s="10">
        <f>67.26-E27</f>
        <v>61.260000000000005</v>
      </c>
      <c r="G27" s="12" t="s">
        <v>15</v>
      </c>
      <c r="H27" s="12"/>
    </row>
    <row r="28" spans="1:9">
      <c r="A28" s="8">
        <v>41325</v>
      </c>
      <c r="B28" s="11" t="s">
        <v>18</v>
      </c>
      <c r="C28" s="9" t="s">
        <v>19</v>
      </c>
      <c r="D28" s="10"/>
      <c r="E28" s="10">
        <v>23.12</v>
      </c>
      <c r="F28" s="10">
        <f>F27-E28</f>
        <v>38.14</v>
      </c>
    </row>
    <row r="29" spans="1:9">
      <c r="A29" s="8">
        <v>41331</v>
      </c>
      <c r="B29" s="9" t="s">
        <v>6</v>
      </c>
      <c r="C29" s="9" t="s">
        <v>17</v>
      </c>
      <c r="D29" s="10"/>
      <c r="E29" s="10">
        <v>6</v>
      </c>
      <c r="F29" s="10">
        <f>F28-E29</f>
        <v>32.14</v>
      </c>
    </row>
    <row r="30" spans="1:9">
      <c r="A30" s="8"/>
      <c r="B30" s="9"/>
      <c r="C30" s="9"/>
      <c r="D30" s="10"/>
      <c r="E30" s="10"/>
      <c r="F30" s="10"/>
      <c r="I30" s="6"/>
    </row>
    <row r="31" spans="1:9">
      <c r="A31" s="4" t="s">
        <v>10</v>
      </c>
    </row>
    <row r="32" spans="1:9">
      <c r="A32" s="4"/>
    </row>
    <row r="33" spans="1:9">
      <c r="A33" s="1" t="s">
        <v>0</v>
      </c>
      <c r="B33" s="2" t="s">
        <v>11</v>
      </c>
      <c r="C33" s="2" t="s">
        <v>1</v>
      </c>
      <c r="D33" s="3" t="s">
        <v>4</v>
      </c>
      <c r="E33" s="3" t="s">
        <v>3</v>
      </c>
      <c r="F33" s="3" t="s">
        <v>2</v>
      </c>
    </row>
    <row r="34" spans="1:9">
      <c r="A34" s="8">
        <v>41337</v>
      </c>
      <c r="B34" s="9" t="s">
        <v>6</v>
      </c>
      <c r="C34" s="9" t="s">
        <v>17</v>
      </c>
      <c r="D34" s="10"/>
      <c r="E34" s="10">
        <v>6</v>
      </c>
      <c r="F34" s="10">
        <f>32.14-E34</f>
        <v>26.14</v>
      </c>
      <c r="G34" s="12" t="s">
        <v>15</v>
      </c>
      <c r="H34" s="12"/>
    </row>
    <row r="35" spans="1:9">
      <c r="A35" s="8"/>
      <c r="B35" s="11"/>
      <c r="C35" s="9"/>
      <c r="D35" s="10"/>
      <c r="E35" s="10"/>
      <c r="F35" s="10"/>
    </row>
    <row r="36" spans="1:9">
      <c r="A36" s="8"/>
      <c r="B36" s="9"/>
      <c r="C36" s="9"/>
      <c r="D36" s="10"/>
      <c r="E36" s="10"/>
      <c r="F36" s="10"/>
    </row>
    <row r="37" spans="1:9">
      <c r="A37" s="8"/>
      <c r="B37" s="9"/>
      <c r="C37" s="9"/>
      <c r="D37" s="10"/>
      <c r="E37" s="10"/>
      <c r="F37" s="10"/>
      <c r="I37" s="6"/>
    </row>
    <row r="38" spans="1:9">
      <c r="A38" s="4" t="s">
        <v>10</v>
      </c>
    </row>
    <row r="39" spans="1:9">
      <c r="A39" s="4"/>
    </row>
    <row r="40" spans="1:9">
      <c r="A40" s="1" t="s">
        <v>0</v>
      </c>
      <c r="B40" s="2" t="s">
        <v>11</v>
      </c>
      <c r="C40" s="2" t="s">
        <v>1</v>
      </c>
      <c r="D40" s="3" t="s">
        <v>4</v>
      </c>
      <c r="E40" s="3" t="s">
        <v>3</v>
      </c>
      <c r="F40" s="3" t="s">
        <v>2</v>
      </c>
    </row>
    <row r="41" spans="1:9">
      <c r="A41" s="8">
        <v>41386</v>
      </c>
      <c r="B41" s="9" t="s">
        <v>6</v>
      </c>
      <c r="C41" s="9" t="s">
        <v>7</v>
      </c>
      <c r="D41" s="10"/>
      <c r="E41" s="10">
        <v>12</v>
      </c>
      <c r="F41" s="10">
        <f>26.14-E41</f>
        <v>14.14</v>
      </c>
      <c r="G41" s="12" t="s">
        <v>15</v>
      </c>
      <c r="H41" s="12"/>
    </row>
    <row r="42" spans="1:9">
      <c r="A42" s="8"/>
      <c r="B42" s="11"/>
      <c r="C42" s="9"/>
      <c r="D42" s="10"/>
      <c r="E42" s="10"/>
      <c r="F42" s="10"/>
    </row>
    <row r="43" spans="1:9">
      <c r="A43" s="8"/>
      <c r="B43" s="9"/>
      <c r="C43" s="9"/>
      <c r="D43" s="10"/>
      <c r="E43" s="10"/>
      <c r="F43" s="10"/>
    </row>
    <row r="44" spans="1:9">
      <c r="A44" s="8"/>
      <c r="B44" s="9"/>
      <c r="C44" s="9"/>
      <c r="D44" s="10"/>
      <c r="E44" s="10"/>
      <c r="F44" s="10"/>
    </row>
    <row r="45" spans="1:9">
      <c r="A45" s="4" t="s">
        <v>20</v>
      </c>
    </row>
    <row r="46" spans="1:9">
      <c r="A46" s="4"/>
    </row>
    <row r="47" spans="1:9">
      <c r="A47" s="1" t="s">
        <v>21</v>
      </c>
      <c r="B47" s="2" t="s">
        <v>22</v>
      </c>
      <c r="C47" s="2" t="s">
        <v>23</v>
      </c>
      <c r="D47" s="3" t="s">
        <v>24</v>
      </c>
      <c r="E47" s="3" t="s">
        <v>25</v>
      </c>
      <c r="F47" s="3" t="s">
        <v>26</v>
      </c>
    </row>
    <row r="48" spans="1:9">
      <c r="A48" s="8">
        <v>41434</v>
      </c>
      <c r="B48" s="9" t="s">
        <v>27</v>
      </c>
      <c r="C48" s="9" t="s">
        <v>28</v>
      </c>
      <c r="D48" s="10"/>
      <c r="E48" s="10">
        <v>6</v>
      </c>
      <c r="F48" s="10">
        <f>14.14-E48</f>
        <v>8.14</v>
      </c>
      <c r="G48" s="12" t="s">
        <v>29</v>
      </c>
      <c r="H48" s="12"/>
    </row>
    <row r="49" spans="1:8">
      <c r="A49" s="8">
        <v>41543</v>
      </c>
      <c r="B49" s="11"/>
      <c r="C49" s="9"/>
      <c r="D49" s="10">
        <v>50</v>
      </c>
      <c r="E49" s="10"/>
      <c r="F49" s="10">
        <f>F48+D49-E49</f>
        <v>58.14</v>
      </c>
    </row>
    <row r="50" spans="1:8">
      <c r="A50" s="8">
        <v>41541</v>
      </c>
      <c r="B50" s="9" t="s">
        <v>30</v>
      </c>
      <c r="C50" s="9" t="s">
        <v>31</v>
      </c>
      <c r="D50" s="10"/>
      <c r="E50" s="10">
        <v>9.5</v>
      </c>
      <c r="F50" s="10">
        <f>F49+D50-E50</f>
        <v>48.64</v>
      </c>
    </row>
    <row r="51" spans="1:8">
      <c r="A51" s="8"/>
      <c r="B51" s="9"/>
      <c r="C51" s="9"/>
      <c r="D51" s="10"/>
      <c r="E51" s="10"/>
      <c r="F51" s="10"/>
    </row>
    <row r="52" spans="1:8">
      <c r="A52" s="4" t="s">
        <v>20</v>
      </c>
    </row>
    <row r="53" spans="1:8">
      <c r="A53" s="4"/>
    </row>
    <row r="54" spans="1:8">
      <c r="A54" s="1" t="s">
        <v>21</v>
      </c>
      <c r="B54" s="2" t="s">
        <v>22</v>
      </c>
      <c r="C54" s="2" t="s">
        <v>23</v>
      </c>
      <c r="D54" s="3" t="s">
        <v>24</v>
      </c>
      <c r="E54" s="3" t="s">
        <v>25</v>
      </c>
      <c r="F54" s="3" t="s">
        <v>26</v>
      </c>
    </row>
    <row r="55" spans="1:8">
      <c r="A55" s="8">
        <v>41607</v>
      </c>
      <c r="B55" s="9" t="s">
        <v>32</v>
      </c>
      <c r="C55" s="9" t="s">
        <v>33</v>
      </c>
      <c r="D55" s="10"/>
      <c r="E55" s="10">
        <v>1.85</v>
      </c>
      <c r="F55" s="10">
        <f>F50-E55</f>
        <v>46.79</v>
      </c>
      <c r="G55" s="12" t="s">
        <v>15</v>
      </c>
      <c r="H55" s="12"/>
    </row>
    <row r="56" spans="1:8">
      <c r="A56" s="8"/>
      <c r="B56" s="11"/>
      <c r="C56" s="9"/>
      <c r="D56" s="10"/>
      <c r="E56" s="10"/>
      <c r="F56" s="10"/>
    </row>
    <row r="57" spans="1:8">
      <c r="A57" s="8"/>
      <c r="B57" s="9"/>
      <c r="C57" s="9"/>
      <c r="D57" s="10"/>
      <c r="E57" s="10"/>
      <c r="F57" s="10"/>
    </row>
    <row r="58" spans="1:8">
      <c r="A58" s="8"/>
      <c r="B58" s="9"/>
      <c r="C58" s="9"/>
      <c r="D58" s="10"/>
      <c r="E58" s="10"/>
      <c r="F58" s="10"/>
    </row>
    <row r="59" spans="1:8">
      <c r="A59" s="4" t="s">
        <v>10</v>
      </c>
    </row>
    <row r="60" spans="1:8">
      <c r="A60" s="4"/>
    </row>
    <row r="61" spans="1:8">
      <c r="A61" s="1" t="s">
        <v>0</v>
      </c>
      <c r="B61" s="2" t="s">
        <v>11</v>
      </c>
      <c r="C61" s="2" t="s">
        <v>1</v>
      </c>
      <c r="D61" s="3" t="s">
        <v>4</v>
      </c>
      <c r="E61" s="3" t="s">
        <v>3</v>
      </c>
      <c r="F61" s="3" t="s">
        <v>2</v>
      </c>
    </row>
    <row r="62" spans="1:8">
      <c r="A62" s="8">
        <v>41653</v>
      </c>
      <c r="B62" s="9" t="s">
        <v>6</v>
      </c>
      <c r="C62" s="9" t="s">
        <v>7</v>
      </c>
      <c r="D62" s="10"/>
      <c r="E62" s="10">
        <v>5</v>
      </c>
      <c r="F62" s="10">
        <f>F55-E62</f>
        <v>41.79</v>
      </c>
      <c r="G62" s="12" t="s">
        <v>15</v>
      </c>
      <c r="H62" s="12"/>
    </row>
    <row r="63" spans="1:8">
      <c r="A63" s="8">
        <v>41676</v>
      </c>
      <c r="B63" s="11" t="s">
        <v>13</v>
      </c>
      <c r="C63" s="9"/>
      <c r="D63" s="10"/>
      <c r="E63" s="10">
        <v>20.079999999999998</v>
      </c>
      <c r="F63" s="10">
        <f>F62-E63</f>
        <v>21.71</v>
      </c>
    </row>
    <row r="64" spans="1:8">
      <c r="A64" s="8"/>
      <c r="B64" s="9"/>
      <c r="C64" s="9"/>
      <c r="D64" s="10"/>
      <c r="E64" s="10"/>
      <c r="F64" s="10"/>
    </row>
    <row r="65" spans="1:8">
      <c r="A65" s="8"/>
      <c r="B65" s="9"/>
      <c r="C65" s="9"/>
      <c r="D65" s="10"/>
      <c r="E65" s="10"/>
      <c r="F65" s="10"/>
    </row>
    <row r="66" spans="1:8">
      <c r="A66" s="4" t="s">
        <v>10</v>
      </c>
    </row>
    <row r="67" spans="1:8">
      <c r="A67" s="4"/>
    </row>
    <row r="68" spans="1:8">
      <c r="A68" s="1" t="s">
        <v>0</v>
      </c>
      <c r="B68" s="2" t="s">
        <v>11</v>
      </c>
      <c r="C68" s="2" t="s">
        <v>1</v>
      </c>
      <c r="D68" s="3" t="s">
        <v>4</v>
      </c>
      <c r="E68" s="3" t="s">
        <v>3</v>
      </c>
      <c r="F68" s="3" t="s">
        <v>2</v>
      </c>
    </row>
    <row r="69" spans="1:8">
      <c r="A69" s="8">
        <v>41688</v>
      </c>
      <c r="B69" s="9" t="s">
        <v>34</v>
      </c>
      <c r="C69" s="9"/>
      <c r="D69" s="10"/>
      <c r="E69" s="10">
        <v>4.55</v>
      </c>
      <c r="F69" s="10">
        <f>F63-E69</f>
        <v>17.16</v>
      </c>
      <c r="G69" s="12" t="s">
        <v>15</v>
      </c>
      <c r="H69" s="12"/>
    </row>
    <row r="70" spans="1:8">
      <c r="A70" s="8">
        <v>41694</v>
      </c>
      <c r="B70" s="11" t="s">
        <v>13</v>
      </c>
      <c r="C70" s="9"/>
      <c r="D70" s="10"/>
      <c r="E70" s="10">
        <v>6.55</v>
      </c>
      <c r="F70" s="10">
        <f>F69-E70</f>
        <v>10.61</v>
      </c>
    </row>
    <row r="71" spans="1:8">
      <c r="A71" s="8">
        <v>41696</v>
      </c>
      <c r="B71" s="9" t="s">
        <v>13</v>
      </c>
      <c r="C71" s="9"/>
      <c r="D71" s="10"/>
      <c r="E71" s="10">
        <v>1.65</v>
      </c>
      <c r="F71" s="10">
        <f t="shared" ref="F71:F72" si="1">F70-E71</f>
        <v>8.9599999999999991</v>
      </c>
    </row>
    <row r="72" spans="1:8">
      <c r="A72" s="8">
        <v>41718</v>
      </c>
      <c r="B72" s="9" t="s">
        <v>13</v>
      </c>
      <c r="C72" s="9"/>
      <c r="D72" s="10"/>
      <c r="E72" s="10">
        <v>7.75</v>
      </c>
      <c r="F72" s="10">
        <f t="shared" si="1"/>
        <v>1.2099999999999991</v>
      </c>
    </row>
    <row r="73" spans="1:8">
      <c r="A73" s="8">
        <v>41792</v>
      </c>
      <c r="B73" s="9"/>
      <c r="C73" s="9"/>
      <c r="D73" s="10">
        <v>40</v>
      </c>
      <c r="E73" s="10"/>
      <c r="F73" s="10">
        <f>F72-E73+D73</f>
        <v>41.21</v>
      </c>
    </row>
    <row r="74" spans="1:8">
      <c r="A74" s="8">
        <v>41793</v>
      </c>
      <c r="B74" s="9" t="s">
        <v>13</v>
      </c>
      <c r="C74" s="9"/>
      <c r="D74" s="10"/>
      <c r="E74" s="10">
        <v>16</v>
      </c>
      <c r="F74" s="10">
        <f>F73-E74</f>
        <v>25.21</v>
      </c>
    </row>
    <row r="75" spans="1:8">
      <c r="A75" s="8">
        <v>41808</v>
      </c>
      <c r="B75" s="9" t="s">
        <v>13</v>
      </c>
      <c r="C75" s="9"/>
      <c r="D75" s="10"/>
      <c r="E75" s="10">
        <v>18.63</v>
      </c>
      <c r="F75" s="10">
        <f>F74-E75</f>
        <v>6.5800000000000018</v>
      </c>
    </row>
    <row r="76" spans="1:8">
      <c r="A76" s="4" t="s">
        <v>10</v>
      </c>
    </row>
    <row r="77" spans="1:8">
      <c r="A77" s="4"/>
    </row>
    <row r="78" spans="1:8">
      <c r="A78" s="1" t="s">
        <v>0</v>
      </c>
      <c r="B78" s="2" t="s">
        <v>11</v>
      </c>
      <c r="C78" s="2" t="s">
        <v>1</v>
      </c>
      <c r="D78" s="3" t="s">
        <v>4</v>
      </c>
      <c r="E78" s="3" t="s">
        <v>3</v>
      </c>
      <c r="F78" s="3" t="s">
        <v>2</v>
      </c>
    </row>
    <row r="79" spans="1:8">
      <c r="A79" s="8">
        <v>41857</v>
      </c>
      <c r="B79" s="9"/>
      <c r="C79" s="9"/>
      <c r="D79" s="10">
        <v>40</v>
      </c>
      <c r="E79" s="10"/>
      <c r="F79" s="10">
        <f>F75+D79</f>
        <v>46.58</v>
      </c>
      <c r="G79" s="12" t="s">
        <v>15</v>
      </c>
      <c r="H79" s="12"/>
    </row>
    <row r="80" spans="1:8">
      <c r="A80" s="8">
        <v>41857</v>
      </c>
      <c r="B80" s="11" t="s">
        <v>35</v>
      </c>
      <c r="C80" s="9"/>
      <c r="D80" s="10"/>
      <c r="E80" s="10">
        <v>1.78</v>
      </c>
      <c r="F80" s="10">
        <f>F79-E80</f>
        <v>44.8</v>
      </c>
    </row>
    <row r="81" spans="1:6">
      <c r="A81" s="8">
        <v>41857</v>
      </c>
      <c r="B81" s="9" t="s">
        <v>35</v>
      </c>
      <c r="C81" s="9"/>
      <c r="D81" s="10"/>
      <c r="E81" s="10">
        <v>0.98</v>
      </c>
      <c r="F81" s="10">
        <f t="shared" ref="F81:F82" si="2">F80-E81</f>
        <v>43.82</v>
      </c>
    </row>
    <row r="82" spans="1:6">
      <c r="A82" s="8">
        <v>41858</v>
      </c>
      <c r="B82" s="9" t="s">
        <v>13</v>
      </c>
      <c r="C82" s="9"/>
      <c r="D82" s="10"/>
      <c r="E82" s="10">
        <v>1.65</v>
      </c>
      <c r="F82" s="10">
        <f t="shared" si="2"/>
        <v>42.17</v>
      </c>
    </row>
    <row r="83" spans="1:6">
      <c r="A83" s="8">
        <v>41865</v>
      </c>
      <c r="B83" s="9" t="s">
        <v>36</v>
      </c>
      <c r="C83" s="9"/>
      <c r="D83" s="10"/>
      <c r="E83" s="10">
        <v>1.65</v>
      </c>
      <c r="F83" s="10">
        <f>F82-E83</f>
        <v>40.520000000000003</v>
      </c>
    </row>
    <row r="84" spans="1:6">
      <c r="A84" s="8">
        <v>41911</v>
      </c>
      <c r="B84" s="9" t="s">
        <v>36</v>
      </c>
      <c r="C84" s="9"/>
      <c r="D84" s="10"/>
      <c r="E84" s="10">
        <v>4.05</v>
      </c>
      <c r="F84" s="10">
        <f>F83-E84</f>
        <v>36.470000000000006</v>
      </c>
    </row>
    <row r="85" spans="1:6">
      <c r="A85" s="8"/>
      <c r="B85" s="9"/>
      <c r="C85" s="9"/>
      <c r="D85" s="10"/>
      <c r="E85" s="10"/>
      <c r="F85" s="10">
        <f>F84-E85</f>
        <v>36.470000000000006</v>
      </c>
    </row>
    <row r="86" spans="1:6">
      <c r="A86" s="4" t="s">
        <v>10</v>
      </c>
    </row>
    <row r="87" spans="1:6">
      <c r="A87" s="4"/>
    </row>
    <row r="88" spans="1:6">
      <c r="A88" s="1" t="s">
        <v>0</v>
      </c>
      <c r="B88" s="2" t="s">
        <v>11</v>
      </c>
      <c r="C88" s="2" t="s">
        <v>1</v>
      </c>
      <c r="D88" s="3" t="s">
        <v>4</v>
      </c>
      <c r="E88" s="3" t="s">
        <v>3</v>
      </c>
      <c r="F88" s="3" t="s">
        <v>2</v>
      </c>
    </row>
    <row r="89" spans="1:6">
      <c r="A89" s="8">
        <v>41934</v>
      </c>
      <c r="B89" s="9" t="s">
        <v>37</v>
      </c>
      <c r="C89" s="9"/>
      <c r="D89" s="10"/>
      <c r="E89" s="10">
        <v>4.55</v>
      </c>
      <c r="F89" s="10">
        <f>F85-E89</f>
        <v>31.920000000000005</v>
      </c>
    </row>
    <row r="90" spans="1:6">
      <c r="A90" s="8">
        <v>41941</v>
      </c>
      <c r="B90" s="9" t="s">
        <v>37</v>
      </c>
      <c r="C90" s="9"/>
      <c r="D90" s="10"/>
      <c r="E90" s="10">
        <v>5</v>
      </c>
      <c r="F90" s="10">
        <f>F89-E90</f>
        <v>26.920000000000005</v>
      </c>
    </row>
    <row r="91" spans="1:6">
      <c r="A91" s="8">
        <v>41947</v>
      </c>
      <c r="B91" s="9" t="s">
        <v>37</v>
      </c>
      <c r="C91" s="9"/>
      <c r="D91" s="10"/>
      <c r="E91" s="10">
        <v>13.5</v>
      </c>
      <c r="F91" s="10">
        <f t="shared" ref="F91:F94" si="3">F90-E91</f>
        <v>13.420000000000005</v>
      </c>
    </row>
    <row r="92" spans="1:6">
      <c r="A92" s="8">
        <v>41950</v>
      </c>
      <c r="B92" s="9" t="s">
        <v>38</v>
      </c>
      <c r="C92" s="9" t="s">
        <v>39</v>
      </c>
      <c r="D92" s="10"/>
      <c r="E92" s="10">
        <v>8.6999999999999993</v>
      </c>
      <c r="F92" s="10">
        <f t="shared" si="3"/>
        <v>4.720000000000006</v>
      </c>
    </row>
    <row r="93" spans="1:6">
      <c r="A93" s="8">
        <v>41976</v>
      </c>
      <c r="B93" s="9" t="s">
        <v>37</v>
      </c>
      <c r="C93" s="9"/>
      <c r="D93" s="10"/>
      <c r="E93" s="10">
        <v>4.55</v>
      </c>
      <c r="F93" s="10">
        <f t="shared" si="3"/>
        <v>0.17000000000000615</v>
      </c>
    </row>
    <row r="94" spans="1:6">
      <c r="F94" s="6">
        <f t="shared" si="3"/>
        <v>0.17000000000000615</v>
      </c>
    </row>
    <row r="96" spans="1:6">
      <c r="A96" s="4" t="s">
        <v>10</v>
      </c>
    </row>
    <row r="97" spans="1:8">
      <c r="A97" s="4"/>
    </row>
    <row r="98" spans="1:8">
      <c r="A98" s="13" t="s">
        <v>0</v>
      </c>
      <c r="B98" s="14" t="s">
        <v>11</v>
      </c>
      <c r="C98" s="14" t="s">
        <v>1</v>
      </c>
      <c r="D98" s="15" t="s">
        <v>4</v>
      </c>
      <c r="E98" s="15" t="s">
        <v>3</v>
      </c>
      <c r="F98" s="15" t="s">
        <v>2</v>
      </c>
    </row>
    <row r="99" spans="1:8">
      <c r="A99" s="16">
        <v>42031</v>
      </c>
      <c r="B99" s="17" t="s">
        <v>40</v>
      </c>
      <c r="C99" s="17"/>
      <c r="D99" s="18">
        <v>500</v>
      </c>
      <c r="E99" s="18"/>
      <c r="F99" s="18">
        <f>F94-E99+D99</f>
        <v>500.17</v>
      </c>
    </row>
    <row r="100" spans="1:8">
      <c r="A100" s="16">
        <v>42031</v>
      </c>
      <c r="B100" s="17" t="s">
        <v>42</v>
      </c>
      <c r="C100" s="17" t="s">
        <v>41</v>
      </c>
      <c r="D100" s="18"/>
      <c r="E100" s="18">
        <v>179.6</v>
      </c>
      <c r="F100" s="18">
        <f>F99-E100</f>
        <v>320.57000000000005</v>
      </c>
    </row>
    <row r="101" spans="1:8">
      <c r="A101" s="16">
        <v>42031</v>
      </c>
      <c r="B101" s="17" t="s">
        <v>44</v>
      </c>
      <c r="C101" s="17" t="s">
        <v>43</v>
      </c>
      <c r="D101" s="18"/>
      <c r="E101" s="18">
        <v>89.8</v>
      </c>
      <c r="F101" s="18">
        <f>F100-E101</f>
        <v>230.77000000000004</v>
      </c>
      <c r="G101" s="12" t="s">
        <v>61</v>
      </c>
      <c r="H101" s="12"/>
    </row>
    <row r="103" spans="1:8">
      <c r="A103" s="4" t="s">
        <v>10</v>
      </c>
    </row>
    <row r="104" spans="1:8">
      <c r="A104" s="4"/>
    </row>
    <row r="105" spans="1:8">
      <c r="A105" s="13" t="s">
        <v>0</v>
      </c>
      <c r="B105" s="14" t="s">
        <v>11</v>
      </c>
      <c r="C105" s="14" t="s">
        <v>1</v>
      </c>
      <c r="D105" s="15" t="s">
        <v>4</v>
      </c>
      <c r="E105" s="15" t="s">
        <v>3</v>
      </c>
      <c r="F105" s="15" t="s">
        <v>2</v>
      </c>
    </row>
    <row r="106" spans="1:8">
      <c r="A106" s="16">
        <v>42081</v>
      </c>
      <c r="B106" s="17" t="s">
        <v>47</v>
      </c>
      <c r="C106" s="17" t="s">
        <v>48</v>
      </c>
      <c r="D106" s="18"/>
      <c r="E106" s="18">
        <v>19.79</v>
      </c>
      <c r="F106" s="18">
        <f>F101-E106+D106</f>
        <v>210.98000000000005</v>
      </c>
    </row>
    <row r="107" spans="1:8">
      <c r="A107" s="16">
        <v>42121</v>
      </c>
      <c r="B107" s="17" t="s">
        <v>13</v>
      </c>
      <c r="C107" s="17" t="s">
        <v>45</v>
      </c>
      <c r="D107" s="18"/>
      <c r="E107" s="18">
        <v>32.64</v>
      </c>
      <c r="F107" s="18">
        <f>F106-E107</f>
        <v>178.34000000000003</v>
      </c>
    </row>
    <row r="108" spans="1:8">
      <c r="A108" s="16">
        <v>42121</v>
      </c>
      <c r="B108" s="17" t="s">
        <v>13</v>
      </c>
      <c r="C108" s="17" t="s">
        <v>46</v>
      </c>
      <c r="D108" s="18"/>
      <c r="E108" s="18">
        <v>11.45</v>
      </c>
      <c r="F108" s="18">
        <f>F107-E108</f>
        <v>166.89000000000004</v>
      </c>
    </row>
    <row r="109" spans="1:8">
      <c r="A109" s="16">
        <v>42123</v>
      </c>
      <c r="B109" s="17" t="s">
        <v>13</v>
      </c>
      <c r="C109" s="17" t="s">
        <v>33</v>
      </c>
      <c r="D109" s="18"/>
      <c r="E109" s="18">
        <v>4.1500000000000004</v>
      </c>
      <c r="F109" s="18">
        <f>F108-E109</f>
        <v>162.74000000000004</v>
      </c>
    </row>
    <row r="112" spans="1:8">
      <c r="A112" s="4" t="s">
        <v>10</v>
      </c>
    </row>
    <row r="113" spans="1:6">
      <c r="A113" s="4"/>
    </row>
    <row r="114" spans="1:6">
      <c r="A114" s="13" t="s">
        <v>0</v>
      </c>
      <c r="B114" s="14" t="s">
        <v>11</v>
      </c>
      <c r="C114" s="14" t="s">
        <v>1</v>
      </c>
      <c r="D114" s="15" t="s">
        <v>4</v>
      </c>
      <c r="E114" s="15" t="s">
        <v>3</v>
      </c>
      <c r="F114" s="15" t="s">
        <v>2</v>
      </c>
    </row>
    <row r="115" spans="1:6">
      <c r="A115" s="16">
        <v>42164</v>
      </c>
      <c r="B115" s="17" t="s">
        <v>49</v>
      </c>
      <c r="C115" s="17"/>
      <c r="D115" s="18"/>
      <c r="E115" s="18">
        <v>7.3</v>
      </c>
      <c r="F115" s="18">
        <f>F109-E115+D115</f>
        <v>155.44000000000003</v>
      </c>
    </row>
    <row r="116" spans="1:6">
      <c r="A116" s="16">
        <v>42167</v>
      </c>
      <c r="B116" s="17" t="s">
        <v>13</v>
      </c>
      <c r="C116" s="17"/>
      <c r="D116" s="18"/>
      <c r="E116" s="18">
        <v>5.2</v>
      </c>
      <c r="F116" s="18">
        <f>F115-E116</f>
        <v>150.24000000000004</v>
      </c>
    </row>
    <row r="117" spans="1:6">
      <c r="A117" s="16">
        <v>42172</v>
      </c>
      <c r="B117" s="17" t="s">
        <v>50</v>
      </c>
      <c r="C117" s="17" t="s">
        <v>51</v>
      </c>
      <c r="D117" s="18"/>
      <c r="E117" s="18">
        <v>12.36</v>
      </c>
      <c r="F117" s="18">
        <f>F116-E117</f>
        <v>137.88000000000005</v>
      </c>
    </row>
    <row r="118" spans="1:6">
      <c r="A118" s="16"/>
      <c r="B118" s="17"/>
      <c r="C118" s="17"/>
      <c r="D118" s="18"/>
      <c r="E118" s="18"/>
      <c r="F118" s="18">
        <f>F117-E118</f>
        <v>137.88000000000005</v>
      </c>
    </row>
    <row r="120" spans="1:6">
      <c r="A120" s="4" t="s">
        <v>10</v>
      </c>
    </row>
    <row r="121" spans="1:6">
      <c r="A121" s="4"/>
    </row>
    <row r="122" spans="1:6">
      <c r="A122" s="13" t="s">
        <v>0</v>
      </c>
      <c r="B122" s="14" t="s">
        <v>11</v>
      </c>
      <c r="C122" s="14" t="s">
        <v>1</v>
      </c>
      <c r="D122" s="15" t="s">
        <v>4</v>
      </c>
      <c r="E122" s="15" t="s">
        <v>3</v>
      </c>
      <c r="F122" s="15" t="s">
        <v>2</v>
      </c>
    </row>
    <row r="123" spans="1:6">
      <c r="A123" s="16">
        <v>42227</v>
      </c>
      <c r="B123" s="17" t="s">
        <v>49</v>
      </c>
      <c r="C123" s="17"/>
      <c r="D123" s="18"/>
      <c r="E123" s="18">
        <v>6.9</v>
      </c>
      <c r="F123" s="18">
        <f>F118-E123+D123</f>
        <v>130.98000000000005</v>
      </c>
    </row>
    <row r="124" spans="1:6">
      <c r="A124" s="16">
        <v>42229</v>
      </c>
      <c r="B124" s="17" t="s">
        <v>13</v>
      </c>
      <c r="C124" s="17"/>
      <c r="D124" s="18"/>
      <c r="E124" s="18">
        <v>5.2</v>
      </c>
      <c r="F124" s="18">
        <f>F123-E124</f>
        <v>125.78000000000004</v>
      </c>
    </row>
    <row r="125" spans="1:6">
      <c r="A125" s="16">
        <v>42234</v>
      </c>
      <c r="B125" s="17" t="s">
        <v>13</v>
      </c>
      <c r="C125" s="17"/>
      <c r="D125" s="18"/>
      <c r="E125" s="18">
        <v>7.6</v>
      </c>
      <c r="F125" s="18">
        <f t="shared" ref="F125" si="4">F124-E125</f>
        <v>118.18000000000005</v>
      </c>
    </row>
    <row r="126" spans="1:6">
      <c r="A126" s="16"/>
      <c r="B126" s="17"/>
      <c r="C126" s="17"/>
      <c r="D126" s="18"/>
      <c r="E126" s="18"/>
      <c r="F126" s="18">
        <f>F125-E126</f>
        <v>118.18000000000005</v>
      </c>
    </row>
    <row r="128" spans="1:6">
      <c r="A128" s="4" t="s">
        <v>10</v>
      </c>
    </row>
    <row r="129" spans="1:6">
      <c r="A129" s="4"/>
    </row>
    <row r="130" spans="1:6">
      <c r="A130" s="13" t="s">
        <v>0</v>
      </c>
      <c r="B130" s="14" t="s">
        <v>11</v>
      </c>
      <c r="C130" s="14" t="s">
        <v>1</v>
      </c>
      <c r="D130" s="15" t="s">
        <v>4</v>
      </c>
      <c r="E130" s="15" t="s">
        <v>3</v>
      </c>
      <c r="F130" s="15" t="s">
        <v>2</v>
      </c>
    </row>
    <row r="131" spans="1:6">
      <c r="A131" s="16">
        <v>42275</v>
      </c>
      <c r="B131" s="17" t="s">
        <v>49</v>
      </c>
      <c r="C131" s="17"/>
      <c r="D131" s="18"/>
      <c r="E131" s="18">
        <v>24.48</v>
      </c>
      <c r="F131" s="18">
        <f>F126-E131+D131</f>
        <v>93.700000000000045</v>
      </c>
    </row>
    <row r="132" spans="1:6">
      <c r="A132" s="16">
        <v>42275</v>
      </c>
      <c r="B132" s="17" t="s">
        <v>13</v>
      </c>
      <c r="C132" s="17"/>
      <c r="D132" s="18"/>
      <c r="E132" s="18">
        <v>2.2999999999999998</v>
      </c>
      <c r="F132" s="18">
        <f>F131-E132</f>
        <v>91.400000000000048</v>
      </c>
    </row>
    <row r="133" spans="1:6">
      <c r="A133" s="16"/>
      <c r="B133" s="17"/>
      <c r="C133" s="17"/>
      <c r="D133" s="18"/>
      <c r="E133" s="18"/>
      <c r="F133" s="18">
        <f>F132-E133</f>
        <v>91.400000000000048</v>
      </c>
    </row>
    <row r="134" spans="1:6">
      <c r="A134" s="4" t="s">
        <v>10</v>
      </c>
    </row>
    <row r="135" spans="1:6">
      <c r="A135" s="4"/>
    </row>
    <row r="136" spans="1:6">
      <c r="A136" s="13" t="s">
        <v>0</v>
      </c>
      <c r="B136" s="14" t="s">
        <v>11</v>
      </c>
      <c r="C136" s="14" t="s">
        <v>1</v>
      </c>
      <c r="D136" s="15" t="s">
        <v>4</v>
      </c>
      <c r="E136" s="15" t="s">
        <v>3</v>
      </c>
      <c r="F136" s="15" t="s">
        <v>2</v>
      </c>
    </row>
    <row r="137" spans="1:6">
      <c r="A137" s="16">
        <v>42296</v>
      </c>
      <c r="B137" s="17" t="s">
        <v>52</v>
      </c>
      <c r="C137" s="17" t="s">
        <v>53</v>
      </c>
      <c r="D137" s="18"/>
      <c r="E137" s="18">
        <v>32.64</v>
      </c>
      <c r="F137" s="18">
        <f>F133-E137+D137</f>
        <v>58.760000000000048</v>
      </c>
    </row>
    <row r="138" spans="1:6">
      <c r="A138" s="16">
        <v>42315</v>
      </c>
      <c r="B138" s="17" t="s">
        <v>55</v>
      </c>
      <c r="C138" s="17" t="s">
        <v>56</v>
      </c>
      <c r="D138" s="18"/>
      <c r="E138" s="18">
        <v>9.9</v>
      </c>
      <c r="F138" s="18">
        <f>F137-E138+D138</f>
        <v>48.860000000000049</v>
      </c>
    </row>
    <row r="139" spans="1:6">
      <c r="A139" s="16">
        <v>42317</v>
      </c>
      <c r="B139" s="17" t="s">
        <v>52</v>
      </c>
      <c r="C139" s="17" t="s">
        <v>57</v>
      </c>
      <c r="D139" s="18"/>
      <c r="E139" s="18">
        <v>4.72</v>
      </c>
      <c r="F139" s="18">
        <f>F138-E139+D139</f>
        <v>44.14000000000005</v>
      </c>
    </row>
    <row r="140" spans="1:6">
      <c r="A140" s="16">
        <v>42346</v>
      </c>
      <c r="B140" s="17" t="s">
        <v>52</v>
      </c>
      <c r="C140" s="17" t="s">
        <v>54</v>
      </c>
      <c r="D140" s="18"/>
      <c r="E140" s="18">
        <v>8.1999999999999993</v>
      </c>
      <c r="F140" s="18">
        <f>F139-E140</f>
        <v>35.940000000000055</v>
      </c>
    </row>
    <row r="141" spans="1:6">
      <c r="A141" s="16">
        <v>42355</v>
      </c>
      <c r="B141" s="17" t="s">
        <v>52</v>
      </c>
      <c r="C141" s="17" t="s">
        <v>54</v>
      </c>
      <c r="D141" s="18"/>
      <c r="E141" s="18">
        <v>12.8</v>
      </c>
      <c r="F141" s="18">
        <f>F140-E141</f>
        <v>23.140000000000054</v>
      </c>
    </row>
    <row r="142" spans="1:6">
      <c r="A142" s="4" t="s">
        <v>10</v>
      </c>
    </row>
    <row r="143" spans="1:6">
      <c r="A143" s="4"/>
    </row>
    <row r="144" spans="1:6">
      <c r="A144" s="13" t="s">
        <v>0</v>
      </c>
      <c r="B144" s="14" t="s">
        <v>11</v>
      </c>
      <c r="C144" s="14" t="s">
        <v>1</v>
      </c>
      <c r="D144" s="15" t="s">
        <v>4</v>
      </c>
      <c r="E144" s="15" t="s">
        <v>3</v>
      </c>
      <c r="F144" s="15" t="s">
        <v>2</v>
      </c>
    </row>
    <row r="145" spans="1:6">
      <c r="A145" s="16">
        <v>42436</v>
      </c>
      <c r="B145" s="17" t="s">
        <v>58</v>
      </c>
      <c r="C145" s="17" t="s">
        <v>56</v>
      </c>
      <c r="D145" s="18"/>
      <c r="E145" s="18">
        <v>4.95</v>
      </c>
      <c r="F145" s="18">
        <f>F141-E145+D145</f>
        <v>18.190000000000055</v>
      </c>
    </row>
    <row r="146" spans="1:6">
      <c r="A146" s="16">
        <v>42415</v>
      </c>
      <c r="B146" s="17" t="s">
        <v>13</v>
      </c>
      <c r="C146" s="17" t="s">
        <v>59</v>
      </c>
      <c r="D146" s="18"/>
      <c r="E146" s="18">
        <v>4.92</v>
      </c>
      <c r="F146" s="18">
        <f>F145-E146</f>
        <v>13.270000000000055</v>
      </c>
    </row>
    <row r="147" spans="1:6">
      <c r="A147" s="16"/>
      <c r="B147" s="17"/>
      <c r="C147" s="17"/>
      <c r="D147" s="18"/>
      <c r="E147" s="18"/>
      <c r="F147" s="18">
        <f>F146-E147</f>
        <v>13.270000000000055</v>
      </c>
    </row>
    <row r="148" spans="1:6">
      <c r="A148" s="4" t="s">
        <v>10</v>
      </c>
    </row>
    <row r="149" spans="1:6">
      <c r="A149" s="4"/>
    </row>
    <row r="150" spans="1:6">
      <c r="A150" s="13" t="s">
        <v>0</v>
      </c>
      <c r="B150" s="14" t="s">
        <v>11</v>
      </c>
      <c r="C150" s="14" t="s">
        <v>1</v>
      </c>
      <c r="D150" s="15" t="s">
        <v>4</v>
      </c>
      <c r="E150" s="15" t="s">
        <v>3</v>
      </c>
      <c r="F150" s="15" t="s">
        <v>2</v>
      </c>
    </row>
    <row r="151" spans="1:6">
      <c r="A151" s="16">
        <v>42439</v>
      </c>
      <c r="B151" s="17" t="s">
        <v>32</v>
      </c>
      <c r="C151" s="17"/>
      <c r="D151" s="18"/>
      <c r="E151" s="18">
        <v>1.4</v>
      </c>
      <c r="F151" s="18">
        <f>F147-E151+D151</f>
        <v>11.870000000000054</v>
      </c>
    </row>
    <row r="152" spans="1:6">
      <c r="A152" s="16">
        <v>42439</v>
      </c>
      <c r="B152" s="17" t="s">
        <v>32</v>
      </c>
      <c r="C152" s="17"/>
      <c r="D152" s="18"/>
      <c r="E152" s="18">
        <v>1.4</v>
      </c>
      <c r="F152" s="18">
        <f>F151-E152</f>
        <v>10.470000000000054</v>
      </c>
    </row>
    <row r="153" spans="1:6">
      <c r="A153" s="16">
        <v>42466</v>
      </c>
      <c r="B153" s="17" t="s">
        <v>32</v>
      </c>
      <c r="C153" s="17"/>
      <c r="D153" s="18"/>
      <c r="E153" s="18">
        <v>8.4</v>
      </c>
      <c r="F153" s="18">
        <f>F152-E153</f>
        <v>2.0700000000000536</v>
      </c>
    </row>
    <row r="154" spans="1:6">
      <c r="A154" s="16">
        <v>42486</v>
      </c>
      <c r="B154" s="17" t="s">
        <v>63</v>
      </c>
      <c r="C154" s="17"/>
      <c r="D154" s="18">
        <v>30</v>
      </c>
      <c r="E154" s="18"/>
      <c r="F154" s="18">
        <f>F153-E154+D154</f>
        <v>32.07000000000005</v>
      </c>
    </row>
    <row r="155" spans="1:6">
      <c r="A155" s="16">
        <v>42486</v>
      </c>
      <c r="B155" s="17" t="s">
        <v>62</v>
      </c>
      <c r="C155" s="17"/>
      <c r="D155" s="18"/>
      <c r="E155" s="18">
        <v>0.8</v>
      </c>
      <c r="F155" s="18">
        <f>F154-E155+D155</f>
        <v>31.270000000000049</v>
      </c>
    </row>
    <row r="156" spans="1:6">
      <c r="A156" s="16">
        <v>42486</v>
      </c>
      <c r="B156" s="17" t="s">
        <v>62</v>
      </c>
      <c r="C156" s="17"/>
      <c r="D156" s="18"/>
      <c r="E156" s="18">
        <v>6</v>
      </c>
      <c r="F156" s="18">
        <f>F155-E156+D156</f>
        <v>25.270000000000049</v>
      </c>
    </row>
    <row r="157" spans="1:6">
      <c r="A157" s="16">
        <v>42486</v>
      </c>
      <c r="B157" s="17" t="s">
        <v>62</v>
      </c>
      <c r="C157" s="17"/>
      <c r="D157" s="18"/>
      <c r="E157" s="18">
        <v>3.3</v>
      </c>
      <c r="F157" s="18">
        <f>F156-E157+D157</f>
        <v>21.970000000000049</v>
      </c>
    </row>
    <row r="158" spans="1:6">
      <c r="A158" s="16">
        <v>42503</v>
      </c>
      <c r="B158" s="17" t="s">
        <v>64</v>
      </c>
      <c r="C158" s="17"/>
      <c r="D158" s="18"/>
      <c r="E158" s="18">
        <v>7.9</v>
      </c>
      <c r="F158" s="18">
        <f t="shared" ref="F158:F162" si="5">F157-E158+D158</f>
        <v>14.070000000000048</v>
      </c>
    </row>
    <row r="159" spans="1:6">
      <c r="A159" s="16">
        <v>42520</v>
      </c>
      <c r="B159" s="17" t="s">
        <v>65</v>
      </c>
      <c r="C159" s="17"/>
      <c r="D159" s="18"/>
      <c r="E159" s="18">
        <v>3.9</v>
      </c>
      <c r="F159" s="18">
        <f t="shared" si="5"/>
        <v>10.170000000000048</v>
      </c>
    </row>
    <row r="160" spans="1:6">
      <c r="A160" s="16">
        <v>42524</v>
      </c>
      <c r="B160" s="17" t="s">
        <v>32</v>
      </c>
      <c r="C160" s="17"/>
      <c r="D160" s="18"/>
      <c r="E160" s="18">
        <v>1.4</v>
      </c>
      <c r="F160" s="18">
        <f t="shared" si="5"/>
        <v>8.7700000000000475</v>
      </c>
    </row>
    <row r="161" spans="1:8">
      <c r="A161" s="16">
        <v>42585</v>
      </c>
      <c r="B161" s="17" t="s">
        <v>32</v>
      </c>
      <c r="C161" s="17"/>
      <c r="D161" s="18"/>
      <c r="E161" s="18">
        <v>1.6</v>
      </c>
      <c r="F161" s="18">
        <f t="shared" si="5"/>
        <v>7.1700000000000479</v>
      </c>
    </row>
    <row r="162" spans="1:8">
      <c r="A162" s="16">
        <v>42633</v>
      </c>
      <c r="B162" s="17" t="s">
        <v>60</v>
      </c>
      <c r="C162" s="17"/>
      <c r="D162" s="18">
        <v>50</v>
      </c>
      <c r="E162" s="18"/>
      <c r="F162" s="18">
        <f t="shared" si="5"/>
        <v>57.170000000000044</v>
      </c>
    </row>
    <row r="163" spans="1:8">
      <c r="A163" s="16">
        <v>42640</v>
      </c>
      <c r="B163" s="17" t="s">
        <v>32</v>
      </c>
      <c r="C163" s="17"/>
      <c r="D163" s="18"/>
      <c r="E163" s="18">
        <v>38.4</v>
      </c>
      <c r="F163" s="18">
        <f>F162-E163+D163</f>
        <v>18.770000000000046</v>
      </c>
    </row>
    <row r="164" spans="1:8">
      <c r="A164" s="16">
        <v>42643</v>
      </c>
      <c r="B164" s="17" t="s">
        <v>32</v>
      </c>
      <c r="C164" s="17"/>
      <c r="D164" s="18"/>
      <c r="E164" s="18">
        <v>8</v>
      </c>
      <c r="F164" s="18">
        <f>F163-E164+D164</f>
        <v>10.770000000000046</v>
      </c>
    </row>
    <row r="165" spans="1:8">
      <c r="A165" s="16">
        <v>42649</v>
      </c>
      <c r="B165" s="17" t="s">
        <v>32</v>
      </c>
      <c r="C165" s="17"/>
      <c r="D165" s="18"/>
      <c r="E165" s="18">
        <v>4.92</v>
      </c>
      <c r="F165" s="18">
        <f>F164-E165+D165</f>
        <v>5.8500000000000458</v>
      </c>
    </row>
    <row r="166" spans="1:8" ht="18" customHeight="1">
      <c r="A166" s="4" t="s">
        <v>10</v>
      </c>
    </row>
    <row r="167" spans="1:8" ht="15" customHeight="1">
      <c r="A167" s="4"/>
    </row>
    <row r="168" spans="1:8">
      <c r="A168" s="13" t="s">
        <v>0</v>
      </c>
      <c r="B168" s="14" t="s">
        <v>11</v>
      </c>
      <c r="C168" s="14" t="s">
        <v>1</v>
      </c>
      <c r="D168" s="15" t="s">
        <v>4</v>
      </c>
      <c r="E168" s="15" t="s">
        <v>3</v>
      </c>
      <c r="F168" s="15" t="s">
        <v>2</v>
      </c>
    </row>
    <row r="169" spans="1:8">
      <c r="A169" s="16">
        <v>42706</v>
      </c>
      <c r="B169" s="17" t="s">
        <v>40</v>
      </c>
      <c r="C169" s="17"/>
      <c r="D169" s="18">
        <v>200</v>
      </c>
      <c r="E169" s="18"/>
      <c r="F169" s="18">
        <f>F165-E169+D169</f>
        <v>205.85000000000005</v>
      </c>
    </row>
    <row r="170" spans="1:8">
      <c r="A170" s="16">
        <v>42682</v>
      </c>
      <c r="B170" s="17" t="s">
        <v>13</v>
      </c>
      <c r="C170" s="17"/>
      <c r="D170" s="18"/>
      <c r="E170" s="18">
        <v>25.17</v>
      </c>
      <c r="F170" s="18">
        <f>F169-E170</f>
        <v>180.68000000000006</v>
      </c>
    </row>
    <row r="171" spans="1:8">
      <c r="A171" s="16">
        <v>42704</v>
      </c>
      <c r="B171" s="17" t="s">
        <v>13</v>
      </c>
      <c r="C171" s="17"/>
      <c r="D171" s="18"/>
      <c r="E171" s="18">
        <v>16</v>
      </c>
      <c r="F171" s="18">
        <f>F170-E171</f>
        <v>164.68000000000006</v>
      </c>
    </row>
    <row r="172" spans="1:8">
      <c r="A172" s="16">
        <v>42709</v>
      </c>
      <c r="B172" s="17" t="s">
        <v>13</v>
      </c>
      <c r="C172" s="17"/>
      <c r="D172" s="18"/>
      <c r="E172" s="18">
        <v>1.25</v>
      </c>
      <c r="F172" s="18">
        <f>F171-E172</f>
        <v>163.43000000000006</v>
      </c>
    </row>
    <row r="173" spans="1:8">
      <c r="A173" s="16">
        <v>42730</v>
      </c>
      <c r="B173" s="17" t="s">
        <v>13</v>
      </c>
      <c r="C173" s="17"/>
      <c r="D173" s="18"/>
      <c r="E173" s="18">
        <v>9.65</v>
      </c>
      <c r="F173" s="18">
        <f>F172-E173</f>
        <v>153.78000000000006</v>
      </c>
    </row>
    <row r="174" spans="1:8">
      <c r="A174" s="16"/>
      <c r="B174" s="17"/>
      <c r="C174" s="17"/>
      <c r="D174" s="18"/>
      <c r="E174" s="18"/>
      <c r="F174" s="18">
        <f>F173-E174+D174</f>
        <v>153.78000000000006</v>
      </c>
      <c r="G174" s="12" t="s">
        <v>15</v>
      </c>
      <c r="H174" s="12"/>
    </row>
    <row r="175" spans="1:8" ht="18" customHeight="1">
      <c r="A175" s="4" t="s">
        <v>73</v>
      </c>
    </row>
    <row r="176" spans="1:8" ht="15" customHeight="1">
      <c r="A176" s="4"/>
    </row>
    <row r="177" spans="1:8">
      <c r="A177" s="13" t="s">
        <v>0</v>
      </c>
      <c r="B177" s="14" t="s">
        <v>11</v>
      </c>
      <c r="C177" s="14" t="s">
        <v>1</v>
      </c>
      <c r="D177" s="15" t="s">
        <v>4</v>
      </c>
      <c r="E177" s="15" t="s">
        <v>3</v>
      </c>
      <c r="F177" s="15" t="s">
        <v>2</v>
      </c>
    </row>
    <row r="178" spans="1:8">
      <c r="A178" s="16">
        <v>42740</v>
      </c>
      <c r="B178" s="17" t="s">
        <v>66</v>
      </c>
      <c r="C178" s="17" t="s">
        <v>67</v>
      </c>
      <c r="D178" s="18"/>
      <c r="E178" s="18">
        <v>21</v>
      </c>
      <c r="F178" s="18">
        <f>F174-E178+D178</f>
        <v>132.78000000000006</v>
      </c>
    </row>
    <row r="179" spans="1:8">
      <c r="A179" s="16">
        <v>42766</v>
      </c>
      <c r="B179" s="17" t="s">
        <v>68</v>
      </c>
      <c r="C179" s="17"/>
      <c r="D179" s="18"/>
      <c r="E179" s="18">
        <v>26.9</v>
      </c>
      <c r="F179" s="18">
        <f>F178-E179</f>
        <v>105.88000000000005</v>
      </c>
    </row>
    <row r="180" spans="1:8">
      <c r="A180" s="16">
        <v>42776</v>
      </c>
      <c r="B180" s="17" t="s">
        <v>69</v>
      </c>
      <c r="C180" s="17"/>
      <c r="D180" s="18"/>
      <c r="E180" s="18">
        <v>1.3</v>
      </c>
      <c r="F180" s="18">
        <f>F179-E180</f>
        <v>104.58000000000006</v>
      </c>
    </row>
    <row r="181" spans="1:8">
      <c r="A181" s="16">
        <v>42838</v>
      </c>
      <c r="B181" s="17" t="s">
        <v>68</v>
      </c>
      <c r="C181" s="17"/>
      <c r="D181" s="18"/>
      <c r="E181" s="18">
        <v>1.7</v>
      </c>
      <c r="F181" s="18">
        <f>F180-E181</f>
        <v>102.88000000000005</v>
      </c>
    </row>
    <row r="182" spans="1:8">
      <c r="A182" s="16">
        <v>42845</v>
      </c>
      <c r="B182" s="17" t="s">
        <v>70</v>
      </c>
      <c r="C182" s="17"/>
      <c r="D182" s="18"/>
      <c r="E182" s="18">
        <v>3.66</v>
      </c>
      <c r="F182" s="18">
        <f>F181-E182</f>
        <v>99.220000000000056</v>
      </c>
    </row>
    <row r="183" spans="1:8">
      <c r="A183" s="16">
        <v>42860</v>
      </c>
      <c r="B183" s="17" t="s">
        <v>71</v>
      </c>
      <c r="C183" s="17"/>
      <c r="D183" s="18"/>
      <c r="E183" s="18">
        <v>11</v>
      </c>
      <c r="F183" s="18">
        <f>F182-E183</f>
        <v>88.220000000000056</v>
      </c>
      <c r="G183" s="12" t="s">
        <v>72</v>
      </c>
      <c r="H183" s="12"/>
    </row>
    <row r="184" spans="1:8">
      <c r="A184" s="16"/>
      <c r="B184" s="17"/>
      <c r="C184" s="17"/>
      <c r="D184" s="18"/>
      <c r="E184" s="18"/>
      <c r="F184" s="18">
        <f>F183-E184+D184</f>
        <v>88.220000000000056</v>
      </c>
    </row>
    <row r="186" spans="1:8" ht="18" customHeight="1">
      <c r="A186" s="4" t="s">
        <v>73</v>
      </c>
    </row>
    <row r="187" spans="1:8" ht="15" customHeight="1">
      <c r="A187" s="4"/>
    </row>
    <row r="188" spans="1:8">
      <c r="A188" s="13" t="s">
        <v>0</v>
      </c>
      <c r="B188" s="14" t="s">
        <v>11</v>
      </c>
      <c r="C188" s="14" t="s">
        <v>1</v>
      </c>
      <c r="D188" s="15" t="s">
        <v>4</v>
      </c>
      <c r="E188" s="15" t="s">
        <v>3</v>
      </c>
      <c r="F188" s="15" t="s">
        <v>2</v>
      </c>
    </row>
    <row r="189" spans="1:8">
      <c r="A189" s="16">
        <v>42923</v>
      </c>
      <c r="B189" s="17" t="s">
        <v>74</v>
      </c>
      <c r="C189" s="17"/>
      <c r="D189" s="18"/>
      <c r="E189" s="18">
        <v>5.0999999999999996</v>
      </c>
      <c r="F189" s="18">
        <f>F184-E189+D189</f>
        <v>83.120000000000061</v>
      </c>
    </row>
    <row r="190" spans="1:8">
      <c r="A190" s="16"/>
      <c r="B190" s="17"/>
      <c r="C190" s="17"/>
      <c r="D190" s="18"/>
      <c r="E190" s="18"/>
      <c r="F190" s="18">
        <f>F189-E190</f>
        <v>83.120000000000061</v>
      </c>
    </row>
    <row r="192" spans="1:8" ht="18" customHeight="1">
      <c r="A192" s="4" t="s">
        <v>73</v>
      </c>
    </row>
    <row r="193" spans="1:6" ht="15" customHeight="1">
      <c r="A193" s="4"/>
    </row>
    <row r="194" spans="1:6">
      <c r="A194" s="13" t="s">
        <v>0</v>
      </c>
      <c r="B194" s="14" t="s">
        <v>11</v>
      </c>
      <c r="C194" s="14" t="s">
        <v>1</v>
      </c>
      <c r="D194" s="15" t="s">
        <v>4</v>
      </c>
      <c r="E194" s="15" t="s">
        <v>3</v>
      </c>
      <c r="F194" s="15" t="s">
        <v>2</v>
      </c>
    </row>
    <row r="195" spans="1:6">
      <c r="A195" s="16">
        <v>42948</v>
      </c>
      <c r="B195" s="17" t="s">
        <v>76</v>
      </c>
      <c r="C195" s="17" t="s">
        <v>75</v>
      </c>
      <c r="D195" s="18"/>
      <c r="E195" s="18">
        <v>7</v>
      </c>
      <c r="F195" s="18">
        <f>F190-E195+D195</f>
        <v>76.120000000000061</v>
      </c>
    </row>
    <row r="196" spans="1:6">
      <c r="A196" s="16">
        <v>42968</v>
      </c>
      <c r="B196" s="17" t="s">
        <v>77</v>
      </c>
      <c r="C196" s="17" t="s">
        <v>78</v>
      </c>
      <c r="D196" s="18"/>
      <c r="E196" s="18">
        <v>8.5</v>
      </c>
      <c r="F196" s="18">
        <f>F195-E196</f>
        <v>67.620000000000061</v>
      </c>
    </row>
    <row r="198" spans="1:6" ht="18" customHeight="1">
      <c r="A198" s="4" t="s">
        <v>73</v>
      </c>
    </row>
    <row r="199" spans="1:6" ht="15" customHeight="1">
      <c r="A199" s="4"/>
    </row>
    <row r="200" spans="1:6">
      <c r="A200" s="13" t="s">
        <v>0</v>
      </c>
      <c r="B200" s="14" t="s">
        <v>11</v>
      </c>
      <c r="C200" s="14" t="s">
        <v>1</v>
      </c>
      <c r="D200" s="15" t="s">
        <v>4</v>
      </c>
      <c r="E200" s="15" t="s">
        <v>3</v>
      </c>
      <c r="F200" s="15" t="s">
        <v>2</v>
      </c>
    </row>
    <row r="201" spans="1:6">
      <c r="A201" s="16">
        <v>42997</v>
      </c>
      <c r="B201" s="17" t="s">
        <v>79</v>
      </c>
      <c r="C201" s="17" t="s">
        <v>80</v>
      </c>
      <c r="D201" s="18"/>
      <c r="E201" s="18">
        <v>9.4499999999999993</v>
      </c>
      <c r="F201" s="18">
        <f>F196-E201+D201</f>
        <v>58.170000000000059</v>
      </c>
    </row>
    <row r="203" spans="1:6">
      <c r="A203" s="4" t="s">
        <v>73</v>
      </c>
    </row>
    <row r="204" spans="1:6">
      <c r="A204" s="4"/>
    </row>
    <row r="205" spans="1:6">
      <c r="A205" s="13" t="s">
        <v>0</v>
      </c>
      <c r="B205" s="14" t="s">
        <v>11</v>
      </c>
      <c r="C205" s="14" t="s">
        <v>1</v>
      </c>
      <c r="D205" s="15" t="s">
        <v>4</v>
      </c>
      <c r="E205" s="15" t="s">
        <v>3</v>
      </c>
      <c r="F205" s="15" t="s">
        <v>2</v>
      </c>
    </row>
    <row r="206" spans="1:6">
      <c r="A206" s="16">
        <v>43026</v>
      </c>
      <c r="B206" s="17" t="s">
        <v>62</v>
      </c>
      <c r="C206" s="17"/>
      <c r="D206" s="18"/>
      <c r="E206" s="18">
        <v>5.8</v>
      </c>
      <c r="F206" s="18">
        <f>F201-E206+D206</f>
        <v>52.370000000000061</v>
      </c>
    </row>
    <row r="207" spans="1:6">
      <c r="A207" s="16">
        <v>43046</v>
      </c>
      <c r="B207" s="17" t="s">
        <v>62</v>
      </c>
      <c r="C207" s="17"/>
      <c r="D207" s="18"/>
      <c r="E207" s="18">
        <v>9.4499999999999993</v>
      </c>
      <c r="F207" s="18">
        <f>F206-E207+D207</f>
        <v>42.920000000000059</v>
      </c>
    </row>
    <row r="208" spans="1:6">
      <c r="A208" s="16">
        <v>43055</v>
      </c>
      <c r="B208" s="17" t="s">
        <v>62</v>
      </c>
      <c r="C208" s="17"/>
      <c r="D208" s="18"/>
      <c r="E208" s="18">
        <v>15.4</v>
      </c>
      <c r="F208" s="18">
        <f>F207-E208+D208</f>
        <v>27.52000000000006</v>
      </c>
    </row>
    <row r="209" spans="1:6">
      <c r="A209" s="16">
        <v>43056</v>
      </c>
      <c r="B209" s="17" t="s">
        <v>49</v>
      </c>
      <c r="C209" s="17"/>
      <c r="D209" s="18"/>
      <c r="E209" s="18">
        <v>5.0999999999999996</v>
      </c>
      <c r="F209" s="18">
        <f>F208-E209+D209</f>
        <v>22.420000000000059</v>
      </c>
    </row>
    <row r="210" spans="1:6">
      <c r="A210" s="16">
        <v>43096</v>
      </c>
      <c r="B210" s="17" t="s">
        <v>62</v>
      </c>
      <c r="C210" s="17"/>
      <c r="D210" s="18"/>
      <c r="E210" s="18">
        <v>9.1999999999999993</v>
      </c>
      <c r="F210" s="18">
        <f>F209-E210+D210</f>
        <v>13.220000000000059</v>
      </c>
    </row>
    <row r="211" spans="1:6">
      <c r="A211" s="16"/>
      <c r="B211" s="17"/>
      <c r="C211" s="17"/>
      <c r="D211" s="18"/>
      <c r="E211" s="18"/>
      <c r="F211" s="18"/>
    </row>
    <row r="212" spans="1:6">
      <c r="A212" s="4" t="s">
        <v>73</v>
      </c>
    </row>
    <row r="213" spans="1:6">
      <c r="A213" s="4"/>
    </row>
    <row r="214" spans="1:6">
      <c r="A214" s="13" t="s">
        <v>0</v>
      </c>
      <c r="B214" s="14" t="s">
        <v>11</v>
      </c>
      <c r="C214" s="14" t="s">
        <v>1</v>
      </c>
      <c r="D214" s="15" t="s">
        <v>4</v>
      </c>
      <c r="E214" s="15" t="s">
        <v>3</v>
      </c>
      <c r="F214" s="15" t="s">
        <v>2</v>
      </c>
    </row>
    <row r="215" spans="1:6">
      <c r="A215" s="16" t="s">
        <v>81</v>
      </c>
      <c r="B215" s="17" t="s">
        <v>49</v>
      </c>
      <c r="C215" s="17" t="s">
        <v>82</v>
      </c>
      <c r="D215" s="18"/>
      <c r="E215" s="18">
        <v>5.0999999999999996</v>
      </c>
      <c r="F215" s="18">
        <f>F210-E215+D215</f>
        <v>8.1200000000000596</v>
      </c>
    </row>
    <row r="216" spans="1:6">
      <c r="A216" s="16"/>
      <c r="B216" s="17"/>
      <c r="C216" s="17"/>
      <c r="D216" s="18"/>
      <c r="E216" s="18"/>
      <c r="F216" s="18"/>
    </row>
    <row r="217" spans="1:6">
      <c r="A217" s="16"/>
      <c r="B217" s="17"/>
      <c r="C217" s="17"/>
      <c r="D217" s="18"/>
      <c r="E217" s="18"/>
      <c r="F217" s="18"/>
    </row>
    <row r="218" spans="1:6">
      <c r="A218" s="16"/>
      <c r="B218" s="17"/>
      <c r="C218" s="17"/>
      <c r="D218" s="18"/>
      <c r="E218" s="18"/>
      <c r="F218" s="18"/>
    </row>
    <row r="219" spans="1:6">
      <c r="A219" s="16"/>
      <c r="B219" s="17"/>
      <c r="C219" s="17"/>
      <c r="D219" s="18"/>
      <c r="E219" s="18"/>
      <c r="F219" s="18"/>
    </row>
    <row r="220" spans="1:6">
      <c r="A220" s="16"/>
      <c r="B220" s="17"/>
      <c r="C220" s="17"/>
      <c r="D220" s="18"/>
      <c r="E220" s="18"/>
      <c r="F220" s="18"/>
    </row>
    <row r="221" spans="1:6">
      <c r="A221" s="4" t="s">
        <v>73</v>
      </c>
    </row>
    <row r="222" spans="1:6">
      <c r="A222" s="4"/>
    </row>
    <row r="223" spans="1:6">
      <c r="A223" s="13" t="s">
        <v>0</v>
      </c>
      <c r="B223" s="14" t="s">
        <v>11</v>
      </c>
      <c r="C223" s="14" t="s">
        <v>1</v>
      </c>
      <c r="D223" s="15" t="s">
        <v>4</v>
      </c>
      <c r="E223" s="15" t="s">
        <v>3</v>
      </c>
      <c r="F223" s="15" t="s">
        <v>2</v>
      </c>
    </row>
    <row r="224" spans="1:6">
      <c r="A224" s="16" t="s">
        <v>83</v>
      </c>
      <c r="B224" s="17" t="s">
        <v>84</v>
      </c>
      <c r="C224" s="17"/>
      <c r="D224" s="18">
        <v>344</v>
      </c>
      <c r="E224" s="18"/>
      <c r="F224" s="18">
        <f>F215-E224+D224</f>
        <v>352.12000000000006</v>
      </c>
    </row>
    <row r="225" spans="1:6">
      <c r="A225" s="16" t="s">
        <v>87</v>
      </c>
      <c r="B225" s="17" t="s">
        <v>88</v>
      </c>
      <c r="C225" s="17" t="s">
        <v>89</v>
      </c>
      <c r="D225" s="18"/>
      <c r="E225" s="18">
        <v>13</v>
      </c>
      <c r="F225" s="18">
        <f>F224-E225+D225</f>
        <v>339.12000000000006</v>
      </c>
    </row>
    <row r="226" spans="1:6">
      <c r="A226" s="16">
        <v>43140</v>
      </c>
      <c r="B226" s="17" t="s">
        <v>85</v>
      </c>
      <c r="C226" s="17"/>
      <c r="D226" s="18"/>
      <c r="E226" s="18">
        <v>7.1</v>
      </c>
      <c r="F226" s="18">
        <f>F225-E226+D226</f>
        <v>332.02000000000004</v>
      </c>
    </row>
    <row r="227" spans="1:6">
      <c r="A227" s="16">
        <v>43140</v>
      </c>
      <c r="B227" s="21" t="s">
        <v>85</v>
      </c>
      <c r="C227" s="17"/>
      <c r="D227" s="18"/>
      <c r="E227" s="18">
        <v>28.48</v>
      </c>
      <c r="F227" s="18">
        <f>F226-E227+D227</f>
        <v>303.54000000000002</v>
      </c>
    </row>
    <row r="228" spans="1:6">
      <c r="A228" s="23">
        <v>43140</v>
      </c>
      <c r="B228" s="26" t="s">
        <v>86</v>
      </c>
      <c r="C228" s="24"/>
      <c r="D228" s="18"/>
      <c r="E228" s="18">
        <v>5.22</v>
      </c>
      <c r="F228" s="18">
        <f>F227-E228+D228</f>
        <v>298.32</v>
      </c>
    </row>
    <row r="229" spans="1:6">
      <c r="A229" s="16">
        <v>43147</v>
      </c>
      <c r="B229" s="25" t="s">
        <v>90</v>
      </c>
      <c r="C229" s="17" t="s">
        <v>91</v>
      </c>
      <c r="D229" s="18"/>
      <c r="E229" s="18">
        <v>5.8</v>
      </c>
      <c r="F229" s="18">
        <f>F228-E229+D229</f>
        <v>292.52</v>
      </c>
    </row>
    <row r="230" spans="1:6">
      <c r="A230" s="20">
        <v>43152</v>
      </c>
      <c r="B230" s="21" t="s">
        <v>92</v>
      </c>
      <c r="C230" s="21" t="s">
        <v>93</v>
      </c>
      <c r="D230" s="22"/>
      <c r="E230" s="22">
        <v>8.1</v>
      </c>
      <c r="F230" s="18">
        <f t="shared" ref="F230:F235" si="6">F229-E230+D230</f>
        <v>284.41999999999996</v>
      </c>
    </row>
    <row r="231" spans="1:6">
      <c r="A231" s="27">
        <v>43152</v>
      </c>
      <c r="B231" s="26" t="s">
        <v>92</v>
      </c>
      <c r="C231" s="26" t="s">
        <v>93</v>
      </c>
      <c r="D231" s="28"/>
      <c r="E231" s="28">
        <v>8.89</v>
      </c>
      <c r="F231" s="19">
        <f t="shared" si="6"/>
        <v>275.52999999999997</v>
      </c>
    </row>
    <row r="232" spans="1:6">
      <c r="A232" s="27">
        <v>43154</v>
      </c>
      <c r="B232" s="26" t="s">
        <v>49</v>
      </c>
      <c r="C232" s="26"/>
      <c r="D232" s="28"/>
      <c r="E232" s="28">
        <v>20.149999999999999</v>
      </c>
      <c r="F232" s="19">
        <f t="shared" si="6"/>
        <v>255.37999999999997</v>
      </c>
    </row>
    <row r="233" spans="1:6">
      <c r="A233" s="27">
        <v>43157</v>
      </c>
      <c r="B233" s="26" t="s">
        <v>49</v>
      </c>
      <c r="C233" s="26" t="s">
        <v>94</v>
      </c>
      <c r="D233" s="28"/>
      <c r="E233" s="28">
        <v>1.2</v>
      </c>
      <c r="F233" s="19">
        <f t="shared" si="6"/>
        <v>254.17999999999998</v>
      </c>
    </row>
    <row r="234" spans="1:6">
      <c r="A234" s="27">
        <v>43157</v>
      </c>
      <c r="B234" s="26" t="s">
        <v>95</v>
      </c>
      <c r="C234" s="26" t="s">
        <v>96</v>
      </c>
      <c r="D234" s="28"/>
      <c r="E234" s="28">
        <v>6.99</v>
      </c>
      <c r="F234" s="19">
        <f t="shared" si="6"/>
        <v>247.18999999999997</v>
      </c>
    </row>
    <row r="235" spans="1:6">
      <c r="A235" s="27">
        <v>43158</v>
      </c>
      <c r="B235" s="26" t="s">
        <v>95</v>
      </c>
      <c r="C235" s="26" t="s">
        <v>96</v>
      </c>
      <c r="D235" s="28"/>
      <c r="E235" s="28">
        <v>7.13</v>
      </c>
      <c r="F235" s="19">
        <f t="shared" si="6"/>
        <v>240.05999999999997</v>
      </c>
    </row>
    <row r="236" spans="1:6">
      <c r="A236" s="4" t="s">
        <v>73</v>
      </c>
    </row>
    <row r="237" spans="1:6">
      <c r="A237" s="4"/>
    </row>
    <row r="238" spans="1:6">
      <c r="A238" s="29" t="s">
        <v>0</v>
      </c>
      <c r="B238" s="30" t="s">
        <v>11</v>
      </c>
      <c r="C238" s="30" t="s">
        <v>1</v>
      </c>
      <c r="D238" s="31" t="s">
        <v>4</v>
      </c>
      <c r="E238" s="31" t="s">
        <v>3</v>
      </c>
      <c r="F238" s="31" t="s">
        <v>2</v>
      </c>
    </row>
    <row r="239" spans="1:6">
      <c r="A239" s="27" t="s">
        <v>104</v>
      </c>
      <c r="B239" s="26" t="s">
        <v>105</v>
      </c>
      <c r="C239" s="26"/>
      <c r="D239" s="28">
        <v>100</v>
      </c>
      <c r="E239" s="28"/>
      <c r="F239" s="28">
        <f>F235-E239+D239</f>
        <v>340.05999999999995</v>
      </c>
    </row>
    <row r="240" spans="1:6">
      <c r="A240" s="27">
        <v>43166</v>
      </c>
      <c r="B240" s="26" t="s">
        <v>97</v>
      </c>
      <c r="C240" s="26" t="s">
        <v>115</v>
      </c>
      <c r="D240" s="28"/>
      <c r="E240" s="28">
        <v>20</v>
      </c>
      <c r="F240" s="28">
        <f>F239-E240+D240</f>
        <v>320.05999999999995</v>
      </c>
    </row>
    <row r="241" spans="1:6">
      <c r="A241" s="27">
        <v>43171</v>
      </c>
      <c r="B241" s="26" t="s">
        <v>98</v>
      </c>
      <c r="C241" s="26" t="s">
        <v>99</v>
      </c>
      <c r="D241" s="28"/>
      <c r="E241" s="28">
        <v>8.75</v>
      </c>
      <c r="F241" s="28">
        <f t="shared" ref="F241:F246" si="7">F240-E241+D241</f>
        <v>311.30999999999995</v>
      </c>
    </row>
    <row r="242" spans="1:6">
      <c r="A242" s="27">
        <v>43173</v>
      </c>
      <c r="B242" s="26" t="s">
        <v>111</v>
      </c>
      <c r="C242" s="26"/>
      <c r="D242" s="28"/>
      <c r="E242" s="28">
        <v>5</v>
      </c>
      <c r="F242" s="28">
        <f>F241-E242+D242</f>
        <v>306.30999999999995</v>
      </c>
    </row>
    <row r="243" spans="1:6">
      <c r="A243" s="27">
        <v>42447</v>
      </c>
      <c r="B243" s="26" t="s">
        <v>106</v>
      </c>
      <c r="C243" s="26"/>
      <c r="D243" s="28">
        <v>100</v>
      </c>
      <c r="E243" s="28"/>
      <c r="F243" s="28">
        <f>F242-E243+D243</f>
        <v>406.30999999999995</v>
      </c>
    </row>
    <row r="244" spans="1:6">
      <c r="A244" s="27">
        <v>46830</v>
      </c>
      <c r="B244" s="26" t="s">
        <v>100</v>
      </c>
      <c r="C244" s="26" t="s">
        <v>101</v>
      </c>
      <c r="D244" s="28"/>
      <c r="E244" s="28">
        <v>4.5</v>
      </c>
      <c r="F244" s="28">
        <f>F243-E244+D244</f>
        <v>401.80999999999995</v>
      </c>
    </row>
    <row r="245" spans="1:6">
      <c r="A245" s="27">
        <v>46830</v>
      </c>
      <c r="B245" s="26" t="s">
        <v>100</v>
      </c>
      <c r="C245" s="26" t="s">
        <v>102</v>
      </c>
      <c r="D245" s="28"/>
      <c r="E245" s="28">
        <v>5.7</v>
      </c>
      <c r="F245" s="28">
        <f t="shared" si="7"/>
        <v>396.10999999999996</v>
      </c>
    </row>
    <row r="246" spans="1:6">
      <c r="A246" s="27">
        <v>43188</v>
      </c>
      <c r="B246" s="26" t="s">
        <v>100</v>
      </c>
      <c r="C246" s="26" t="s">
        <v>103</v>
      </c>
      <c r="D246" s="28"/>
      <c r="E246" s="28">
        <v>6.35</v>
      </c>
      <c r="F246" s="28">
        <f t="shared" si="7"/>
        <v>389.75999999999993</v>
      </c>
    </row>
    <row r="247" spans="1:6">
      <c r="A247" s="27"/>
      <c r="B247" s="26"/>
      <c r="C247" s="26"/>
      <c r="D247" s="28"/>
      <c r="E247" s="28"/>
      <c r="F247" s="28"/>
    </row>
    <row r="248" spans="1:6">
      <c r="A248" s="27"/>
      <c r="B248" s="26"/>
      <c r="C248" s="26"/>
      <c r="D248" s="28"/>
      <c r="E248" s="28"/>
      <c r="F248" s="28"/>
    </row>
    <row r="249" spans="1:6">
      <c r="A249" s="27"/>
      <c r="B249" s="26"/>
      <c r="C249" s="26"/>
      <c r="D249" s="28"/>
      <c r="E249" s="28"/>
      <c r="F249" s="28"/>
    </row>
    <row r="250" spans="1:6">
      <c r="A250" s="27"/>
      <c r="B250" s="26"/>
      <c r="C250" s="26"/>
      <c r="D250" s="28"/>
      <c r="E250" s="28"/>
      <c r="F250" s="28"/>
    </row>
    <row r="251" spans="1:6">
      <c r="A251" s="29" t="s">
        <v>0</v>
      </c>
      <c r="B251" s="30" t="s">
        <v>11</v>
      </c>
      <c r="C251" s="30" t="s">
        <v>1</v>
      </c>
      <c r="D251" s="31" t="s">
        <v>4</v>
      </c>
      <c r="E251" s="31" t="s">
        <v>3</v>
      </c>
      <c r="F251" s="31" t="s">
        <v>2</v>
      </c>
    </row>
    <row r="252" spans="1:6">
      <c r="A252" s="27">
        <v>43201</v>
      </c>
      <c r="B252" s="26" t="s">
        <v>97</v>
      </c>
      <c r="C252" s="26" t="s">
        <v>112</v>
      </c>
      <c r="D252" s="28"/>
      <c r="E252" s="28">
        <v>26.9</v>
      </c>
      <c r="F252" s="28">
        <f>F246-E252+D252</f>
        <v>362.85999999999996</v>
      </c>
    </row>
    <row r="253" spans="1:6">
      <c r="A253" s="27">
        <v>43201</v>
      </c>
      <c r="B253" s="26" t="s">
        <v>114</v>
      </c>
      <c r="C253" s="26" t="s">
        <v>112</v>
      </c>
      <c r="D253" s="28"/>
      <c r="E253" s="28">
        <v>2.4500000000000002</v>
      </c>
      <c r="F253" s="28">
        <f t="shared" ref="F253:F258" si="8">F252-E253+D253</f>
        <v>360.40999999999997</v>
      </c>
    </row>
    <row r="254" spans="1:6">
      <c r="A254" s="27">
        <v>43208</v>
      </c>
      <c r="B254" s="26" t="s">
        <v>88</v>
      </c>
      <c r="C254" s="26" t="s">
        <v>113</v>
      </c>
      <c r="D254" s="28"/>
      <c r="E254" s="28">
        <v>7.1</v>
      </c>
      <c r="F254" s="28">
        <f t="shared" si="8"/>
        <v>353.30999999999995</v>
      </c>
    </row>
    <row r="255" spans="1:6">
      <c r="A255" s="27">
        <v>43214</v>
      </c>
      <c r="B255" s="26" t="s">
        <v>107</v>
      </c>
      <c r="C255" s="26" t="s">
        <v>103</v>
      </c>
      <c r="D255" s="28"/>
      <c r="E255" s="28">
        <v>16.7</v>
      </c>
      <c r="F255" s="28">
        <f t="shared" si="8"/>
        <v>336.60999999999996</v>
      </c>
    </row>
    <row r="256" spans="1:6">
      <c r="A256" s="27">
        <v>43214</v>
      </c>
      <c r="B256" s="26" t="s">
        <v>108</v>
      </c>
      <c r="C256" s="26" t="s">
        <v>109</v>
      </c>
      <c r="D256" s="28"/>
      <c r="E256" s="28">
        <v>5.8</v>
      </c>
      <c r="F256" s="28">
        <f t="shared" si="8"/>
        <v>330.80999999999995</v>
      </c>
    </row>
    <row r="257" spans="1:6">
      <c r="A257" s="27">
        <v>43214</v>
      </c>
      <c r="B257" s="26" t="s">
        <v>110</v>
      </c>
      <c r="C257" s="26"/>
      <c r="D257" s="28"/>
      <c r="E257" s="28">
        <v>7.07</v>
      </c>
      <c r="F257" s="28">
        <f t="shared" si="8"/>
        <v>323.73999999999995</v>
      </c>
    </row>
    <row r="258" spans="1:6">
      <c r="A258" s="27">
        <v>43216</v>
      </c>
      <c r="B258" s="26" t="s">
        <v>107</v>
      </c>
      <c r="C258" s="26" t="s">
        <v>103</v>
      </c>
      <c r="D258" s="28"/>
      <c r="E258" s="28">
        <v>8.5</v>
      </c>
      <c r="F258" s="28">
        <f t="shared" si="8"/>
        <v>315.23999999999995</v>
      </c>
    </row>
    <row r="259" spans="1:6">
      <c r="A259" s="27"/>
      <c r="B259" s="26"/>
      <c r="C259" s="26"/>
      <c r="D259" s="28"/>
      <c r="E259" s="28"/>
      <c r="F259" s="28"/>
    </row>
    <row r="262" spans="1:6">
      <c r="A262" s="29" t="s">
        <v>0</v>
      </c>
      <c r="B262" s="30" t="s">
        <v>11</v>
      </c>
      <c r="C262" s="30" t="s">
        <v>1</v>
      </c>
      <c r="D262" s="31" t="s">
        <v>4</v>
      </c>
      <c r="E262" s="31" t="s">
        <v>3</v>
      </c>
      <c r="F262" s="31" t="s">
        <v>2</v>
      </c>
    </row>
    <row r="263" spans="1:6">
      <c r="A263" s="27">
        <v>43223</v>
      </c>
      <c r="B263" s="26" t="s">
        <v>116</v>
      </c>
      <c r="C263" s="26" t="s">
        <v>117</v>
      </c>
      <c r="D263" s="28"/>
      <c r="E263" s="28">
        <v>7.45</v>
      </c>
      <c r="F263" s="28">
        <f>F258-E263+D263</f>
        <v>307.78999999999996</v>
      </c>
    </row>
    <row r="264" spans="1:6">
      <c r="A264" s="27">
        <v>43236</v>
      </c>
      <c r="B264" s="26" t="s">
        <v>118</v>
      </c>
      <c r="C264" s="26" t="s">
        <v>119</v>
      </c>
      <c r="D264" s="28"/>
      <c r="E264" s="28">
        <v>5.0999999999999996</v>
      </c>
      <c r="F264" s="28">
        <f>F263-E264+D264</f>
        <v>302.68999999999994</v>
      </c>
    </row>
    <row r="265" spans="1:6">
      <c r="A265" s="27">
        <v>43237</v>
      </c>
      <c r="B265" s="26" t="s">
        <v>120</v>
      </c>
      <c r="C265" s="26" t="s">
        <v>119</v>
      </c>
      <c r="D265" s="28"/>
      <c r="E265" s="28">
        <v>9</v>
      </c>
      <c r="F265" s="28">
        <f>F264-E265+D265</f>
        <v>293.68999999999994</v>
      </c>
    </row>
    <row r="266" spans="1:6">
      <c r="A266" s="27">
        <v>43238</v>
      </c>
      <c r="B266" s="26" t="s">
        <v>121</v>
      </c>
      <c r="C266" s="26" t="s">
        <v>122</v>
      </c>
      <c r="D266" s="28"/>
      <c r="E266" s="28">
        <v>8.43</v>
      </c>
      <c r="F266" s="28">
        <f>F265-E266+D266</f>
        <v>285.25999999999993</v>
      </c>
    </row>
    <row r="267" spans="1:6">
      <c r="A267" s="32" t="s">
        <v>123</v>
      </c>
      <c r="B267" s="26" t="s">
        <v>118</v>
      </c>
      <c r="C267" s="26"/>
      <c r="D267" s="28"/>
      <c r="E267" s="28">
        <v>29.39</v>
      </c>
      <c r="F267" s="28">
        <f t="shared" ref="F267" si="9">F266-E267+D267</f>
        <v>255.86999999999995</v>
      </c>
    </row>
    <row r="268" spans="1:6">
      <c r="A268" s="32" t="s">
        <v>124</v>
      </c>
      <c r="B268" s="26" t="s">
        <v>13</v>
      </c>
      <c r="C268" s="26" t="s">
        <v>125</v>
      </c>
      <c r="D268" s="28"/>
      <c r="E268" s="28">
        <v>1.2</v>
      </c>
      <c r="F268" s="28">
        <f>F267-E268+D268</f>
        <v>254.66999999999996</v>
      </c>
    </row>
    <row r="269" spans="1:6">
      <c r="A269" s="27"/>
      <c r="B269" s="26"/>
      <c r="C269" s="26"/>
      <c r="D269" s="28"/>
      <c r="E269" s="28"/>
      <c r="F269" s="28"/>
    </row>
    <row r="272" spans="1:6">
      <c r="A272" s="29" t="s">
        <v>0</v>
      </c>
      <c r="B272" s="30" t="s">
        <v>11</v>
      </c>
      <c r="C272" s="30" t="s">
        <v>1</v>
      </c>
      <c r="D272" s="31" t="s">
        <v>4</v>
      </c>
      <c r="E272" s="31" t="s">
        <v>3</v>
      </c>
      <c r="F272" s="31" t="s">
        <v>2</v>
      </c>
    </row>
    <row r="273" spans="1:7">
      <c r="A273" s="27">
        <v>43259</v>
      </c>
      <c r="B273" s="26" t="s">
        <v>70</v>
      </c>
      <c r="C273" s="26" t="s">
        <v>126</v>
      </c>
      <c r="D273" s="28"/>
      <c r="E273" s="28">
        <v>9.84</v>
      </c>
      <c r="F273" s="28">
        <f>F268-E273+D273</f>
        <v>244.82999999999996</v>
      </c>
    </row>
    <row r="274" spans="1:7">
      <c r="A274" s="27">
        <v>43264</v>
      </c>
      <c r="B274" s="26" t="s">
        <v>76</v>
      </c>
      <c r="C274" s="26" t="s">
        <v>127</v>
      </c>
      <c r="D274" s="28"/>
      <c r="E274" s="28">
        <v>19.7</v>
      </c>
      <c r="F274" s="28">
        <f>F273-E274+D274</f>
        <v>225.12999999999997</v>
      </c>
    </row>
    <row r="275" spans="1:7">
      <c r="A275" s="27">
        <v>43265</v>
      </c>
      <c r="B275" s="26" t="s">
        <v>70</v>
      </c>
      <c r="C275" s="26" t="s">
        <v>128</v>
      </c>
      <c r="D275" s="28"/>
      <c r="E275" s="28">
        <v>1.2</v>
      </c>
      <c r="F275" s="28">
        <f>F274-E275+D275</f>
        <v>223.92999999999998</v>
      </c>
    </row>
    <row r="276" spans="1:7">
      <c r="A276" s="27">
        <v>43276</v>
      </c>
      <c r="B276" s="26" t="s">
        <v>70</v>
      </c>
      <c r="C276" s="26" t="s">
        <v>129</v>
      </c>
      <c r="D276" s="28"/>
      <c r="E276" s="28">
        <v>3.66</v>
      </c>
      <c r="F276" s="28">
        <f>F275-E276+D276</f>
        <v>220.26999999999998</v>
      </c>
    </row>
    <row r="277" spans="1:7">
      <c r="A277" s="27">
        <v>43280</v>
      </c>
      <c r="B277" s="26" t="s">
        <v>130</v>
      </c>
      <c r="C277" s="26" t="s">
        <v>131</v>
      </c>
      <c r="D277" s="28"/>
      <c r="E277" s="28">
        <v>65.900000000000006</v>
      </c>
      <c r="F277" s="28">
        <f t="shared" ref="F277" si="10">F276-E277+D277</f>
        <v>154.36999999999998</v>
      </c>
    </row>
    <row r="278" spans="1:7">
      <c r="A278" s="32"/>
      <c r="B278" s="26"/>
      <c r="C278" s="26"/>
      <c r="D278" s="28"/>
      <c r="E278" s="28"/>
      <c r="F278" s="28"/>
    </row>
    <row r="279" spans="1:7">
      <c r="A279" s="27"/>
      <c r="B279" s="26"/>
      <c r="C279" s="26"/>
      <c r="D279" s="28"/>
      <c r="E279" s="28"/>
      <c r="F279" s="28"/>
    </row>
    <row r="281" spans="1:7">
      <c r="A281" s="29" t="s">
        <v>0</v>
      </c>
      <c r="B281" s="30" t="s">
        <v>11</v>
      </c>
      <c r="C281" s="30" t="s">
        <v>1</v>
      </c>
      <c r="D281" s="31" t="s">
        <v>4</v>
      </c>
      <c r="E281" s="31" t="s">
        <v>3</v>
      </c>
      <c r="F281" s="31" t="s">
        <v>2</v>
      </c>
    </row>
    <row r="282" spans="1:7">
      <c r="A282" s="27">
        <v>43285</v>
      </c>
      <c r="B282" s="26" t="s">
        <v>132</v>
      </c>
      <c r="C282" s="26" t="s">
        <v>133</v>
      </c>
      <c r="D282" s="28"/>
      <c r="E282" s="28">
        <v>5.2</v>
      </c>
      <c r="F282" s="28">
        <f>F277-E282+D282</f>
        <v>149.16999999999999</v>
      </c>
    </row>
    <row r="283" spans="1:7">
      <c r="A283" s="27">
        <v>43290</v>
      </c>
      <c r="B283" s="26" t="s">
        <v>134</v>
      </c>
      <c r="C283" s="26" t="s">
        <v>135</v>
      </c>
      <c r="D283" s="28"/>
      <c r="E283" s="28">
        <v>25.2</v>
      </c>
      <c r="F283" s="28">
        <f>F282-E283+D283</f>
        <v>123.96999999999998</v>
      </c>
    </row>
    <row r="284" spans="1:7">
      <c r="A284" s="27">
        <v>43292</v>
      </c>
      <c r="B284" s="26" t="s">
        <v>70</v>
      </c>
      <c r="C284" s="26"/>
      <c r="D284" s="28"/>
      <c r="E284" s="28">
        <v>23.94</v>
      </c>
      <c r="F284" s="28">
        <f>F283-E284+D284</f>
        <v>100.02999999999999</v>
      </c>
    </row>
    <row r="285" spans="1:7">
      <c r="A285" s="27">
        <v>43297</v>
      </c>
      <c r="B285" s="26" t="s">
        <v>136</v>
      </c>
      <c r="C285" s="26"/>
      <c r="D285" s="28">
        <v>200</v>
      </c>
      <c r="E285" s="28"/>
      <c r="F285" s="28">
        <f>F284-E285+D285</f>
        <v>300.02999999999997</v>
      </c>
      <c r="G285" s="5" t="s">
        <v>137</v>
      </c>
    </row>
    <row r="286" spans="1:7">
      <c r="A286" s="27"/>
      <c r="B286" s="26"/>
      <c r="C286" s="26"/>
      <c r="D286" s="28"/>
      <c r="E286" s="28"/>
      <c r="F286" s="28">
        <f>F285-E286+D286</f>
        <v>300.02999999999997</v>
      </c>
    </row>
    <row r="287" spans="1:7">
      <c r="A287" s="32"/>
      <c r="B287" s="26"/>
      <c r="C287" s="26"/>
      <c r="D287" s="28"/>
      <c r="E287" s="28"/>
      <c r="F287" s="28"/>
    </row>
    <row r="288" spans="1:7">
      <c r="A288" s="27"/>
      <c r="B288" s="26"/>
      <c r="C288" s="26"/>
      <c r="D288" s="28"/>
      <c r="E288" s="28"/>
      <c r="F288" s="28"/>
    </row>
    <row r="290" spans="1:7">
      <c r="A290" s="29" t="s">
        <v>0</v>
      </c>
      <c r="B290" s="30" t="s">
        <v>11</v>
      </c>
      <c r="C290" s="30" t="s">
        <v>1</v>
      </c>
      <c r="D290" s="31" t="s">
        <v>4</v>
      </c>
      <c r="E290" s="31" t="s">
        <v>3</v>
      </c>
      <c r="F290" s="31" t="s">
        <v>2</v>
      </c>
    </row>
    <row r="291" spans="1:7">
      <c r="A291" s="27">
        <v>43301</v>
      </c>
      <c r="B291" s="26" t="s">
        <v>70</v>
      </c>
      <c r="C291" s="26"/>
      <c r="D291" s="28"/>
      <c r="E291" s="28">
        <v>2.5099999999999998</v>
      </c>
      <c r="F291" s="28">
        <f>F286-E291+D291</f>
        <v>297.52</v>
      </c>
    </row>
    <row r="292" spans="1:7">
      <c r="A292" s="27">
        <v>43322</v>
      </c>
      <c r="B292" s="26" t="s">
        <v>70</v>
      </c>
      <c r="C292" s="26"/>
      <c r="D292" s="28"/>
      <c r="E292" s="28">
        <v>15.71</v>
      </c>
      <c r="F292" s="28">
        <f>F291-E292+D292</f>
        <v>281.81</v>
      </c>
    </row>
    <row r="293" spans="1:7">
      <c r="A293" s="27">
        <v>43201</v>
      </c>
      <c r="B293" s="26" t="s">
        <v>138</v>
      </c>
      <c r="C293" s="26" t="s">
        <v>139</v>
      </c>
      <c r="D293" s="28"/>
      <c r="E293" s="28">
        <v>24</v>
      </c>
      <c r="F293" s="28">
        <f>F292-E293+D293</f>
        <v>257.81</v>
      </c>
      <c r="G293" s="5" t="s">
        <v>140</v>
      </c>
    </row>
    <row r="294" spans="1:7">
      <c r="A294" s="27"/>
      <c r="B294" s="26"/>
      <c r="C294" s="26"/>
      <c r="D294" s="28"/>
      <c r="E294" s="28"/>
      <c r="F294" s="28">
        <f>F293-E294+D294</f>
        <v>257.81</v>
      </c>
    </row>
    <row r="295" spans="1:7">
      <c r="A295" s="27"/>
      <c r="B295" s="26"/>
      <c r="C295" s="26"/>
      <c r="D295" s="28"/>
      <c r="E295" s="28"/>
      <c r="F295" s="28"/>
    </row>
    <row r="296" spans="1:7">
      <c r="A296" s="32"/>
      <c r="B296" s="26"/>
      <c r="C296" s="26"/>
      <c r="D296" s="28"/>
      <c r="E296" s="28"/>
      <c r="F296" s="28"/>
    </row>
    <row r="297" spans="1:7">
      <c r="A297" s="27"/>
      <c r="B297" s="26"/>
      <c r="C297" s="26"/>
      <c r="D297" s="28"/>
      <c r="E297" s="28"/>
      <c r="F297" s="28"/>
    </row>
    <row r="298" spans="1:7">
      <c r="A298" s="29" t="s">
        <v>0</v>
      </c>
      <c r="B298" s="30" t="s">
        <v>11</v>
      </c>
      <c r="C298" s="30" t="s">
        <v>1</v>
      </c>
      <c r="D298" s="31" t="s">
        <v>4</v>
      </c>
      <c r="E298" s="31" t="s">
        <v>3</v>
      </c>
      <c r="F298" s="31" t="s">
        <v>2</v>
      </c>
    </row>
    <row r="299" spans="1:7">
      <c r="A299" s="27">
        <v>43342</v>
      </c>
      <c r="B299" s="26" t="s">
        <v>141</v>
      </c>
      <c r="C299" s="26"/>
      <c r="D299" s="28"/>
      <c r="E299" s="28">
        <v>7.32</v>
      </c>
      <c r="F299" s="28">
        <f>F294-E299+D299</f>
        <v>250.49</v>
      </c>
    </row>
    <row r="300" spans="1:7">
      <c r="A300" s="27">
        <v>43348</v>
      </c>
      <c r="B300" s="26" t="s">
        <v>142</v>
      </c>
      <c r="C300" s="26"/>
      <c r="D300" s="28"/>
      <c r="E300" s="28">
        <v>14.9</v>
      </c>
      <c r="F300" s="28">
        <f>F299-E300+D300</f>
        <v>235.59</v>
      </c>
    </row>
    <row r="301" spans="1:7">
      <c r="A301" s="27">
        <v>43350</v>
      </c>
      <c r="B301" s="26" t="s">
        <v>143</v>
      </c>
      <c r="C301" s="26"/>
      <c r="D301" s="28"/>
      <c r="E301" s="28">
        <v>11</v>
      </c>
      <c r="F301" s="28">
        <f>F300-E301+D301</f>
        <v>224.59</v>
      </c>
      <c r="G301" s="5" t="s">
        <v>140</v>
      </c>
    </row>
    <row r="302" spans="1:7">
      <c r="A302" s="27">
        <v>43202</v>
      </c>
      <c r="B302" s="26" t="s">
        <v>144</v>
      </c>
      <c r="C302" s="26"/>
      <c r="D302" s="28"/>
      <c r="E302" s="28">
        <v>6</v>
      </c>
      <c r="F302" s="28">
        <f>F301-E302+D302</f>
        <v>218.59</v>
      </c>
    </row>
    <row r="303" spans="1:7">
      <c r="A303" s="27">
        <v>43357</v>
      </c>
      <c r="B303" s="26" t="s">
        <v>144</v>
      </c>
      <c r="C303" s="26"/>
      <c r="D303" s="28"/>
      <c r="E303" s="28">
        <v>6</v>
      </c>
      <c r="F303" s="28">
        <f t="shared" ref="F303:F304" si="11">F302-E303+D303</f>
        <v>212.59</v>
      </c>
    </row>
    <row r="304" spans="1:7">
      <c r="A304" s="32"/>
      <c r="B304" s="26"/>
      <c r="C304" s="26"/>
      <c r="D304" s="28"/>
      <c r="E304" s="28"/>
      <c r="F304" s="28">
        <f t="shared" si="11"/>
        <v>212.59</v>
      </c>
    </row>
    <row r="305" spans="1:7">
      <c r="A305" s="27"/>
      <c r="B305" s="26"/>
      <c r="C305" s="26"/>
      <c r="D305" s="28"/>
      <c r="E305" s="28"/>
      <c r="F305" s="28"/>
    </row>
    <row r="306" spans="1:7">
      <c r="A306" s="29" t="s">
        <v>0</v>
      </c>
      <c r="B306" s="30" t="s">
        <v>11</v>
      </c>
      <c r="C306" s="30" t="s">
        <v>1</v>
      </c>
      <c r="D306" s="31" t="s">
        <v>4</v>
      </c>
      <c r="E306" s="31" t="s">
        <v>3</v>
      </c>
      <c r="F306" s="31" t="s">
        <v>2</v>
      </c>
    </row>
    <row r="307" spans="1:7">
      <c r="A307" s="27">
        <v>43357</v>
      </c>
      <c r="B307" s="26" t="s">
        <v>145</v>
      </c>
      <c r="C307" s="26"/>
      <c r="D307" s="28"/>
      <c r="E307" s="28">
        <v>5.2</v>
      </c>
      <c r="F307" s="28">
        <f>F304-E307+D307</f>
        <v>207.39000000000001</v>
      </c>
    </row>
    <row r="308" spans="1:7">
      <c r="A308" s="27">
        <v>43363</v>
      </c>
      <c r="B308" s="26" t="s">
        <v>147</v>
      </c>
      <c r="C308" s="26"/>
      <c r="D308" s="28"/>
      <c r="E308" s="28">
        <v>53</v>
      </c>
      <c r="F308" s="28">
        <f>F307-E308+D308</f>
        <v>154.39000000000001</v>
      </c>
    </row>
    <row r="309" spans="1:7">
      <c r="A309" s="27">
        <v>43371</v>
      </c>
      <c r="B309" s="26" t="s">
        <v>146</v>
      </c>
      <c r="C309" s="26"/>
      <c r="D309" s="28"/>
      <c r="E309" s="28">
        <v>59.7</v>
      </c>
      <c r="F309" s="28">
        <f t="shared" ref="F309:F313" si="12">F308-E309+D309</f>
        <v>94.690000000000012</v>
      </c>
    </row>
    <row r="310" spans="1:7">
      <c r="A310" s="27">
        <v>43374</v>
      </c>
      <c r="B310" s="26" t="s">
        <v>148</v>
      </c>
      <c r="C310" s="26"/>
      <c r="D310" s="28"/>
      <c r="E310" s="28">
        <v>23</v>
      </c>
      <c r="F310" s="28">
        <f t="shared" si="12"/>
        <v>71.690000000000012</v>
      </c>
    </row>
    <row r="311" spans="1:7">
      <c r="A311" s="27">
        <v>43376</v>
      </c>
      <c r="B311" s="26" t="s">
        <v>149</v>
      </c>
      <c r="C311" s="26"/>
      <c r="D311" s="28"/>
      <c r="E311" s="28">
        <v>6</v>
      </c>
      <c r="F311" s="28">
        <f t="shared" si="12"/>
        <v>65.690000000000012</v>
      </c>
      <c r="G311" s="5" t="s">
        <v>140</v>
      </c>
    </row>
    <row r="312" spans="1:7">
      <c r="A312" s="27"/>
      <c r="B312" s="26"/>
      <c r="C312" s="26"/>
      <c r="D312" s="28"/>
      <c r="E312" s="28"/>
      <c r="F312" s="28">
        <f t="shared" si="12"/>
        <v>65.690000000000012</v>
      </c>
    </row>
    <row r="313" spans="1:7">
      <c r="A313" s="32"/>
      <c r="B313" s="26"/>
      <c r="C313" s="26"/>
      <c r="D313" s="28"/>
      <c r="E313" s="28"/>
      <c r="F313" s="28">
        <f t="shared" si="12"/>
        <v>65.690000000000012</v>
      </c>
    </row>
    <row r="314" spans="1:7">
      <c r="A314" s="27"/>
      <c r="B314" s="26"/>
      <c r="C314" s="26"/>
      <c r="D314" s="28"/>
      <c r="E314" s="28"/>
      <c r="F314" s="28"/>
    </row>
    <row r="315" spans="1:7">
      <c r="A315" s="29" t="s">
        <v>0</v>
      </c>
      <c r="B315" s="30" t="s">
        <v>11</v>
      </c>
      <c r="C315" s="30" t="s">
        <v>1</v>
      </c>
      <c r="D315" s="31" t="s">
        <v>4</v>
      </c>
      <c r="E315" s="31" t="s">
        <v>3</v>
      </c>
      <c r="F315" s="31" t="s">
        <v>2</v>
      </c>
    </row>
    <row r="316" spans="1:7">
      <c r="A316" s="27">
        <v>43399</v>
      </c>
      <c r="B316" s="26" t="s">
        <v>150</v>
      </c>
      <c r="C316" s="26"/>
      <c r="D316" s="28"/>
      <c r="E316" s="28">
        <v>4.8</v>
      </c>
      <c r="F316" s="28">
        <f>F313-E316+D316</f>
        <v>60.890000000000015</v>
      </c>
    </row>
    <row r="317" spans="1:7">
      <c r="A317" s="27">
        <v>43399</v>
      </c>
      <c r="B317" s="26" t="s">
        <v>150</v>
      </c>
      <c r="C317" s="26"/>
      <c r="D317" s="28"/>
      <c r="E317" s="28">
        <v>5.8</v>
      </c>
      <c r="F317" s="28">
        <f>F316-E317+D317</f>
        <v>55.090000000000018</v>
      </c>
    </row>
    <row r="318" spans="1:7">
      <c r="A318" s="27">
        <v>43419</v>
      </c>
      <c r="B318" s="26" t="s">
        <v>150</v>
      </c>
      <c r="C318" s="26"/>
      <c r="D318" s="28"/>
      <c r="E318" s="28">
        <v>5.2</v>
      </c>
      <c r="F318" s="28">
        <f t="shared" ref="F318:F322" si="13">F317-E318+D318</f>
        <v>49.890000000000015</v>
      </c>
    </row>
    <row r="319" spans="1:7">
      <c r="A319" s="27">
        <v>43430</v>
      </c>
      <c r="B319" s="26" t="s">
        <v>151</v>
      </c>
      <c r="C319" s="26"/>
      <c r="D319" s="28"/>
      <c r="E319" s="28">
        <v>9.8000000000000007</v>
      </c>
      <c r="F319" s="28">
        <f t="shared" si="13"/>
        <v>40.090000000000018</v>
      </c>
    </row>
    <row r="320" spans="1:7">
      <c r="A320" s="27">
        <v>43431</v>
      </c>
      <c r="B320" s="26" t="s">
        <v>152</v>
      </c>
      <c r="C320" s="26"/>
      <c r="D320" s="28"/>
      <c r="E320" s="28">
        <v>6.04</v>
      </c>
      <c r="F320" s="28">
        <f t="shared" si="13"/>
        <v>34.050000000000018</v>
      </c>
    </row>
    <row r="321" spans="1:7">
      <c r="A321" s="27">
        <v>43446</v>
      </c>
      <c r="B321" s="26" t="s">
        <v>150</v>
      </c>
      <c r="C321" s="26"/>
      <c r="D321" s="28"/>
      <c r="E321" s="28">
        <v>7.45</v>
      </c>
      <c r="F321" s="28">
        <f t="shared" si="13"/>
        <v>26.600000000000019</v>
      </c>
    </row>
    <row r="322" spans="1:7">
      <c r="A322" s="27">
        <v>43455</v>
      </c>
      <c r="B322" s="26" t="s">
        <v>153</v>
      </c>
      <c r="C322" s="26"/>
      <c r="D322" s="28"/>
      <c r="E322" s="28">
        <v>24</v>
      </c>
      <c r="F322" s="28">
        <f t="shared" si="13"/>
        <v>2.6000000000000192</v>
      </c>
      <c r="G322" s="5" t="s">
        <v>154</v>
      </c>
    </row>
    <row r="323" spans="1:7">
      <c r="A323" s="27"/>
      <c r="B323" s="26"/>
      <c r="C323" s="26"/>
      <c r="D323" s="28"/>
      <c r="E323" s="28"/>
      <c r="F323" s="28"/>
    </row>
    <row r="324" spans="1:7">
      <c r="A324" s="29" t="s">
        <v>0</v>
      </c>
      <c r="B324" s="30" t="s">
        <v>11</v>
      </c>
      <c r="C324" s="30" t="s">
        <v>1</v>
      </c>
      <c r="D324" s="31" t="s">
        <v>4</v>
      </c>
      <c r="E324" s="31" t="s">
        <v>3</v>
      </c>
      <c r="F324" s="31" t="s">
        <v>2</v>
      </c>
    </row>
    <row r="325" spans="1:7">
      <c r="A325" s="27">
        <v>43479</v>
      </c>
      <c r="B325" s="26" t="s">
        <v>155</v>
      </c>
      <c r="C325" s="26"/>
      <c r="D325" s="28">
        <v>300</v>
      </c>
      <c r="E325" s="28"/>
      <c r="F325" s="28">
        <f>F322-E325+D325</f>
        <v>302.60000000000002</v>
      </c>
    </row>
    <row r="326" spans="1:7">
      <c r="A326" s="27">
        <v>43469</v>
      </c>
      <c r="B326" s="26" t="s">
        <v>156</v>
      </c>
      <c r="C326" s="26"/>
      <c r="D326" s="28"/>
      <c r="E326" s="28">
        <v>8.06</v>
      </c>
      <c r="F326" s="28">
        <f>F325-E326+D326</f>
        <v>294.54000000000002</v>
      </c>
    </row>
    <row r="327" spans="1:7">
      <c r="A327" s="27">
        <v>43479</v>
      </c>
      <c r="B327" s="26" t="s">
        <v>159</v>
      </c>
      <c r="C327" s="26" t="s">
        <v>160</v>
      </c>
      <c r="D327" s="28"/>
      <c r="E327" s="28">
        <v>36.5</v>
      </c>
      <c r="F327" s="28">
        <f t="shared" ref="F327:F336" si="14">F326-E327+D327</f>
        <v>258.04000000000002</v>
      </c>
    </row>
    <row r="328" spans="1:7">
      <c r="A328" s="27">
        <v>43482</v>
      </c>
      <c r="B328" s="26" t="s">
        <v>158</v>
      </c>
      <c r="C328" s="26" t="s">
        <v>157</v>
      </c>
      <c r="D328" s="28"/>
      <c r="E328" s="28">
        <v>180</v>
      </c>
      <c r="F328" s="28">
        <f t="shared" si="14"/>
        <v>78.04000000000002</v>
      </c>
    </row>
    <row r="329" spans="1:7">
      <c r="A329" s="27">
        <v>43486</v>
      </c>
      <c r="B329" s="26" t="s">
        <v>161</v>
      </c>
      <c r="C329" s="26" t="s">
        <v>162</v>
      </c>
      <c r="D329" s="28">
        <v>500</v>
      </c>
      <c r="E329" s="28"/>
      <c r="F329" s="28">
        <f t="shared" si="14"/>
        <v>578.04</v>
      </c>
    </row>
    <row r="330" spans="1:7">
      <c r="A330" s="27">
        <v>43488</v>
      </c>
      <c r="B330" s="26" t="s">
        <v>165</v>
      </c>
      <c r="C330" s="26"/>
      <c r="D330" s="28"/>
      <c r="E330" s="28">
        <v>154</v>
      </c>
      <c r="F330" s="28">
        <f t="shared" si="14"/>
        <v>424.03999999999996</v>
      </c>
    </row>
    <row r="331" spans="1:7">
      <c r="A331" s="27">
        <v>43488</v>
      </c>
      <c r="B331" s="26" t="s">
        <v>166</v>
      </c>
      <c r="C331" s="26"/>
      <c r="D331" s="28"/>
      <c r="E331" s="28">
        <v>150</v>
      </c>
      <c r="F331" s="28">
        <f t="shared" si="14"/>
        <v>274.03999999999996</v>
      </c>
    </row>
    <row r="332" spans="1:7">
      <c r="A332" s="27">
        <v>43488</v>
      </c>
      <c r="B332" s="26" t="s">
        <v>167</v>
      </c>
      <c r="C332" s="26"/>
      <c r="D332" s="28"/>
      <c r="E332" s="28">
        <v>6.5</v>
      </c>
      <c r="F332" s="28">
        <f t="shared" si="14"/>
        <v>267.53999999999996</v>
      </c>
    </row>
    <row r="333" spans="1:7">
      <c r="A333" s="27">
        <v>43507</v>
      </c>
      <c r="B333" s="26" t="s">
        <v>163</v>
      </c>
      <c r="C333" s="26"/>
      <c r="D333" s="28"/>
      <c r="E333" s="28">
        <v>17</v>
      </c>
      <c r="F333" s="28">
        <f t="shared" si="14"/>
        <v>250.53999999999996</v>
      </c>
    </row>
    <row r="334" spans="1:7">
      <c r="A334" s="27">
        <v>43507</v>
      </c>
      <c r="B334" s="26" t="s">
        <v>164</v>
      </c>
      <c r="C334" s="26"/>
      <c r="D334" s="28">
        <v>13.32</v>
      </c>
      <c r="E334" s="28"/>
      <c r="F334" s="28">
        <f t="shared" si="14"/>
        <v>263.85999999999996</v>
      </c>
    </row>
    <row r="335" spans="1:7">
      <c r="A335" s="27">
        <v>43507</v>
      </c>
      <c r="B335" s="26" t="s">
        <v>164</v>
      </c>
      <c r="C335" s="26"/>
      <c r="D335" s="28">
        <v>3.5</v>
      </c>
      <c r="E335" s="28"/>
      <c r="F335" s="28">
        <f t="shared" si="14"/>
        <v>267.35999999999996</v>
      </c>
    </row>
    <row r="336" spans="1:7">
      <c r="A336" s="27">
        <v>43508</v>
      </c>
      <c r="B336" s="26" t="s">
        <v>168</v>
      </c>
      <c r="C336" s="26"/>
      <c r="D336" s="28"/>
      <c r="E336" s="28">
        <v>3.14</v>
      </c>
      <c r="F336" s="28">
        <f t="shared" si="14"/>
        <v>264.21999999999997</v>
      </c>
      <c r="G336" s="5" t="s">
        <v>154</v>
      </c>
    </row>
    <row r="337" spans="1:6">
      <c r="A337" s="27"/>
      <c r="B337" s="26"/>
      <c r="C337" s="26"/>
      <c r="D337" s="28"/>
      <c r="E337" s="28"/>
      <c r="F337" s="28"/>
    </row>
    <row r="338" spans="1:6">
      <c r="A338" s="27"/>
      <c r="B338" s="26"/>
      <c r="C338" s="26"/>
      <c r="D338" s="28"/>
      <c r="E338" s="28"/>
      <c r="F338" s="28"/>
    </row>
    <row r="339" spans="1:6">
      <c r="A339" s="29" t="s">
        <v>0</v>
      </c>
      <c r="B339" s="30" t="s">
        <v>11</v>
      </c>
      <c r="C339" s="30" t="s">
        <v>1</v>
      </c>
      <c r="D339" s="31" t="s">
        <v>4</v>
      </c>
      <c r="E339" s="31" t="s">
        <v>3</v>
      </c>
      <c r="F339" s="31" t="s">
        <v>2</v>
      </c>
    </row>
    <row r="340" spans="1:6">
      <c r="F340" s="28">
        <f>F336-E340+D340</f>
        <v>264.21999999999997</v>
      </c>
    </row>
    <row r="341" spans="1:6">
      <c r="A341" s="27">
        <v>43523</v>
      </c>
      <c r="B341" s="26" t="s">
        <v>173</v>
      </c>
      <c r="C341" s="26"/>
      <c r="D341" s="28"/>
      <c r="E341" s="28">
        <v>8.06</v>
      </c>
      <c r="F341" s="28">
        <f>F340-E341+D341</f>
        <v>256.15999999999997</v>
      </c>
    </row>
    <row r="342" spans="1:6">
      <c r="A342" s="27">
        <v>43503</v>
      </c>
      <c r="B342" s="26" t="s">
        <v>174</v>
      </c>
      <c r="C342" s="26"/>
      <c r="D342" s="28"/>
      <c r="E342" s="28">
        <v>3.8</v>
      </c>
      <c r="F342" s="28">
        <f t="shared" ref="F342:F351" si="15">F341-E342+D342</f>
        <v>252.35999999999996</v>
      </c>
    </row>
    <row r="343" spans="1:6">
      <c r="A343" s="27">
        <v>43509</v>
      </c>
      <c r="B343" s="26" t="s">
        <v>174</v>
      </c>
      <c r="C343" s="26"/>
      <c r="D343" s="28"/>
      <c r="E343" s="28">
        <v>14.9</v>
      </c>
      <c r="F343" s="28">
        <f t="shared" si="15"/>
        <v>237.45999999999995</v>
      </c>
    </row>
    <row r="344" spans="1:6">
      <c r="A344" s="27">
        <v>43545</v>
      </c>
      <c r="B344" s="34" t="s">
        <v>175</v>
      </c>
      <c r="C344" s="34" t="s">
        <v>177</v>
      </c>
      <c r="D344" s="35"/>
      <c r="E344" s="35">
        <v>65</v>
      </c>
      <c r="F344" s="35">
        <f t="shared" si="15"/>
        <v>172.45999999999995</v>
      </c>
    </row>
    <row r="345" spans="1:6">
      <c r="A345" s="27">
        <v>43663</v>
      </c>
      <c r="B345" s="26" t="s">
        <v>172</v>
      </c>
      <c r="C345" s="26"/>
      <c r="D345" s="28"/>
      <c r="E345" s="28">
        <v>6.5</v>
      </c>
      <c r="F345" s="28">
        <f t="shared" si="15"/>
        <v>165.95999999999995</v>
      </c>
    </row>
    <row r="346" spans="1:6">
      <c r="A346" s="27">
        <v>43658</v>
      </c>
      <c r="B346" s="26" t="s">
        <v>171</v>
      </c>
      <c r="C346" s="26"/>
      <c r="D346" s="28"/>
      <c r="E346" s="28">
        <v>7.1</v>
      </c>
      <c r="F346" s="28">
        <f t="shared" si="15"/>
        <v>158.85999999999996</v>
      </c>
    </row>
    <row r="347" spans="1:6">
      <c r="A347" s="27">
        <v>43682</v>
      </c>
      <c r="B347" s="26" t="s">
        <v>70</v>
      </c>
      <c r="C347" s="26"/>
      <c r="D347" s="28"/>
      <c r="E347" s="28">
        <v>7.52</v>
      </c>
      <c r="F347" s="28">
        <f t="shared" si="15"/>
        <v>151.33999999999995</v>
      </c>
    </row>
    <row r="348" spans="1:6">
      <c r="A348" s="27">
        <v>40044</v>
      </c>
      <c r="B348" s="26" t="s">
        <v>176</v>
      </c>
      <c r="C348" s="26"/>
      <c r="D348" s="28"/>
      <c r="E348" s="28">
        <v>6</v>
      </c>
      <c r="F348" s="36">
        <f t="shared" si="15"/>
        <v>145.33999999999995</v>
      </c>
    </row>
    <row r="349" spans="1:6">
      <c r="A349" s="27">
        <v>43767</v>
      </c>
      <c r="B349" s="26" t="s">
        <v>191</v>
      </c>
      <c r="C349" s="26"/>
      <c r="D349" s="28"/>
      <c r="E349" s="28">
        <v>10.3</v>
      </c>
      <c r="F349" s="36">
        <f t="shared" si="15"/>
        <v>135.03999999999994</v>
      </c>
    </row>
    <row r="350" spans="1:6">
      <c r="A350" s="27">
        <v>43775</v>
      </c>
      <c r="B350" s="26" t="s">
        <v>169</v>
      </c>
      <c r="C350" s="26"/>
      <c r="D350" s="28"/>
      <c r="E350" s="28">
        <v>40</v>
      </c>
      <c r="F350" s="36">
        <f t="shared" si="15"/>
        <v>95.039999999999935</v>
      </c>
    </row>
    <row r="351" spans="1:6">
      <c r="A351" s="27">
        <v>43719</v>
      </c>
      <c r="B351" s="26" t="s">
        <v>190</v>
      </c>
      <c r="C351" s="26"/>
      <c r="D351" s="28"/>
      <c r="E351" s="28">
        <v>25.65</v>
      </c>
      <c r="F351" s="36">
        <f t="shared" si="15"/>
        <v>69.38999999999993</v>
      </c>
    </row>
    <row r="352" spans="1:6">
      <c r="A352" s="27">
        <v>43795</v>
      </c>
      <c r="B352" s="26" t="s">
        <v>170</v>
      </c>
      <c r="C352" s="26"/>
      <c r="D352" s="28"/>
      <c r="E352" s="28">
        <v>9</v>
      </c>
      <c r="F352" s="36">
        <f>F351-E352+D352</f>
        <v>60.38999999999993</v>
      </c>
    </row>
    <row r="353" spans="1:12">
      <c r="A353" s="27"/>
      <c r="B353" s="34" t="s">
        <v>192</v>
      </c>
      <c r="C353" s="26"/>
      <c r="D353" s="28"/>
      <c r="E353" s="28"/>
      <c r="F353" s="38">
        <v>64.239999999999995</v>
      </c>
      <c r="G353" s="41"/>
    </row>
    <row r="355" spans="1:12">
      <c r="A355" s="33" t="s">
        <v>189</v>
      </c>
      <c r="B355" s="33" t="s">
        <v>188</v>
      </c>
      <c r="C355" s="33" t="s">
        <v>187</v>
      </c>
      <c r="D355" s="33" t="s">
        <v>184</v>
      </c>
      <c r="E355" s="33" t="s">
        <v>183</v>
      </c>
      <c r="F355" s="33" t="s">
        <v>182</v>
      </c>
      <c r="G355" s="33" t="s">
        <v>181</v>
      </c>
      <c r="H355" s="33" t="s">
        <v>180</v>
      </c>
      <c r="I355" s="33" t="s">
        <v>186</v>
      </c>
      <c r="J355" s="33" t="s">
        <v>179</v>
      </c>
      <c r="K355" s="33" t="s">
        <v>178</v>
      </c>
      <c r="L355" s="33"/>
    </row>
    <row r="356" spans="1:12">
      <c r="A356" s="33">
        <v>2</v>
      </c>
      <c r="B356" s="33">
        <v>1</v>
      </c>
      <c r="C356" s="33">
        <v>0</v>
      </c>
      <c r="D356" s="33">
        <v>4</v>
      </c>
      <c r="E356" s="33">
        <v>3</v>
      </c>
      <c r="F356" s="33">
        <v>4</v>
      </c>
      <c r="G356" s="33">
        <v>2</v>
      </c>
      <c r="H356" s="33">
        <v>4</v>
      </c>
      <c r="I356" s="33">
        <v>2</v>
      </c>
      <c r="J356" s="33">
        <v>7</v>
      </c>
      <c r="K356" s="33">
        <v>20</v>
      </c>
      <c r="L356" s="33" t="s">
        <v>185</v>
      </c>
    </row>
    <row r="357" spans="1:12">
      <c r="A357" s="39">
        <v>40</v>
      </c>
      <c r="B357" s="39">
        <v>10</v>
      </c>
      <c r="C357" s="39">
        <v>0</v>
      </c>
      <c r="D357" s="39">
        <v>8</v>
      </c>
      <c r="E357" s="39">
        <v>3</v>
      </c>
      <c r="F357" s="39">
        <v>2</v>
      </c>
      <c r="G357" s="39">
        <v>0.4</v>
      </c>
      <c r="H357" s="39">
        <v>0.4</v>
      </c>
      <c r="I357" s="39">
        <v>0.1</v>
      </c>
      <c r="J357" s="39">
        <v>0.14000000000000001</v>
      </c>
      <c r="K357" s="39">
        <v>0.2</v>
      </c>
      <c r="L357" s="40">
        <f>SUM(A357:K357)</f>
        <v>64.239999999999995</v>
      </c>
    </row>
    <row r="358" spans="1:12">
      <c r="A358" s="5"/>
      <c r="C358" s="6"/>
      <c r="F358" s="5"/>
      <c r="K358" s="37"/>
    </row>
    <row r="359" spans="1:12">
      <c r="A359" s="29" t="s">
        <v>0</v>
      </c>
      <c r="B359" s="30" t="s">
        <v>11</v>
      </c>
      <c r="C359" s="30" t="s">
        <v>1</v>
      </c>
      <c r="D359" s="31" t="s">
        <v>4</v>
      </c>
      <c r="E359" s="31" t="s">
        <v>3</v>
      </c>
      <c r="F359" s="31" t="s">
        <v>2</v>
      </c>
    </row>
    <row r="360" spans="1:12">
      <c r="F360" s="42">
        <v>64.239999999999995</v>
      </c>
    </row>
    <row r="361" spans="1:12">
      <c r="A361" s="51">
        <v>43861</v>
      </c>
      <c r="B361" s="52" t="s">
        <v>193</v>
      </c>
      <c r="C361" s="52"/>
      <c r="D361" s="53"/>
      <c r="E361" s="53"/>
      <c r="F361" s="54">
        <v>300</v>
      </c>
    </row>
    <row r="362" spans="1:12">
      <c r="A362" s="43"/>
      <c r="B362" s="44"/>
      <c r="C362" s="44"/>
      <c r="D362" s="45"/>
      <c r="E362" s="45"/>
      <c r="F362" s="55">
        <f>SUM(F360:F361)</f>
        <v>364.24</v>
      </c>
    </row>
    <row r="363" spans="1:12">
      <c r="A363" s="43">
        <v>43871</v>
      </c>
      <c r="B363" s="44" t="s">
        <v>194</v>
      </c>
      <c r="C363" s="44"/>
      <c r="D363" s="45"/>
      <c r="E363" s="45">
        <v>9.8000000000000007</v>
      </c>
      <c r="F363" s="45">
        <f>F362-E363</f>
        <v>354.44</v>
      </c>
    </row>
    <row r="364" spans="1:12">
      <c r="A364" s="27"/>
      <c r="B364" s="26"/>
      <c r="C364" s="26"/>
      <c r="D364" s="28"/>
      <c r="E364" s="28"/>
      <c r="F364" s="36"/>
    </row>
    <row r="365" spans="1:12">
      <c r="A365" s="27"/>
      <c r="B365" s="34"/>
      <c r="C365" s="26"/>
      <c r="D365" s="28"/>
      <c r="E365" s="28"/>
      <c r="F365" s="38"/>
      <c r="G365" s="41"/>
      <c r="L365" s="48" t="s">
        <v>185</v>
      </c>
    </row>
    <row r="366" spans="1:12">
      <c r="L366" s="81">
        <f>SUM(A370:L370)</f>
        <v>354.44</v>
      </c>
    </row>
    <row r="368" spans="1:12">
      <c r="A368" s="49">
        <v>50</v>
      </c>
      <c r="B368" s="26">
        <v>20</v>
      </c>
      <c r="C368" s="26">
        <v>10</v>
      </c>
      <c r="D368" s="26">
        <v>5</v>
      </c>
      <c r="E368" s="26">
        <v>2</v>
      </c>
      <c r="F368" s="26">
        <v>1</v>
      </c>
      <c r="G368" s="26">
        <v>0.5</v>
      </c>
      <c r="H368" s="26">
        <v>0.2</v>
      </c>
      <c r="I368" s="26">
        <v>0.1</v>
      </c>
      <c r="J368" s="26">
        <v>0.05</v>
      </c>
      <c r="K368" s="26">
        <v>0.02</v>
      </c>
      <c r="L368" s="26">
        <v>0.01</v>
      </c>
    </row>
    <row r="369" spans="1:12" s="50" customFormat="1">
      <c r="A369" s="49">
        <v>4</v>
      </c>
      <c r="B369" s="49">
        <v>6</v>
      </c>
      <c r="C369" s="49">
        <v>2</v>
      </c>
      <c r="D369" s="49">
        <v>1</v>
      </c>
      <c r="E369" s="49">
        <v>2</v>
      </c>
      <c r="F369" s="49">
        <v>3</v>
      </c>
      <c r="G369" s="49">
        <v>3</v>
      </c>
      <c r="H369" s="49">
        <v>1</v>
      </c>
      <c r="I369" s="49">
        <v>3</v>
      </c>
      <c r="J369" s="49">
        <v>2</v>
      </c>
      <c r="K369" s="49">
        <v>7</v>
      </c>
      <c r="L369" s="49">
        <v>20</v>
      </c>
    </row>
    <row r="370" spans="1:12" s="50" customFormat="1">
      <c r="A370" s="47">
        <f>A368*A369</f>
        <v>200</v>
      </c>
      <c r="B370" s="47">
        <f>B368*B369</f>
        <v>120</v>
      </c>
      <c r="C370" s="47">
        <f t="shared" ref="C370:L370" si="16">C368*C369</f>
        <v>20</v>
      </c>
      <c r="D370" s="47">
        <f t="shared" si="16"/>
        <v>5</v>
      </c>
      <c r="E370" s="47">
        <f t="shared" si="16"/>
        <v>4</v>
      </c>
      <c r="F370" s="47">
        <f t="shared" si="16"/>
        <v>3</v>
      </c>
      <c r="G370" s="47">
        <f t="shared" si="16"/>
        <v>1.5</v>
      </c>
      <c r="H370" s="47">
        <f t="shared" si="16"/>
        <v>0.2</v>
      </c>
      <c r="I370" s="47">
        <f t="shared" si="16"/>
        <v>0.30000000000000004</v>
      </c>
      <c r="J370" s="47">
        <f t="shared" si="16"/>
        <v>0.1</v>
      </c>
      <c r="K370" s="47">
        <f t="shared" si="16"/>
        <v>0.14000000000000001</v>
      </c>
      <c r="L370" s="47">
        <f t="shared" si="16"/>
        <v>0.2</v>
      </c>
    </row>
    <row r="373" spans="1:12">
      <c r="K373" s="65" t="s">
        <v>197</v>
      </c>
      <c r="L373" s="65" t="s">
        <v>198</v>
      </c>
    </row>
    <row r="374" spans="1:12">
      <c r="A374" s="29" t="s">
        <v>0</v>
      </c>
      <c r="B374" s="30" t="s">
        <v>11</v>
      </c>
      <c r="C374" s="30" t="s">
        <v>1</v>
      </c>
      <c r="D374" s="31" t="s">
        <v>4</v>
      </c>
      <c r="E374" s="31" t="s">
        <v>3</v>
      </c>
      <c r="F374" s="31" t="s">
        <v>2</v>
      </c>
    </row>
    <row r="375" spans="1:12">
      <c r="A375" s="56"/>
      <c r="B375" s="57"/>
      <c r="C375" s="57"/>
      <c r="D375" s="58"/>
      <c r="E375" s="58"/>
      <c r="F375" s="89">
        <v>354.44</v>
      </c>
    </row>
    <row r="376" spans="1:12">
      <c r="A376" s="27"/>
      <c r="B376" s="26"/>
      <c r="C376" s="26"/>
      <c r="D376" s="28"/>
      <c r="E376" s="28"/>
      <c r="F376" s="28">
        <v>0</v>
      </c>
    </row>
    <row r="377" spans="1:12">
      <c r="A377" s="43">
        <v>43151</v>
      </c>
      <c r="B377" s="44" t="s">
        <v>195</v>
      </c>
      <c r="C377" s="44" t="s">
        <v>196</v>
      </c>
      <c r="D377" s="45"/>
      <c r="E377" s="45"/>
      <c r="F377" s="45">
        <v>34</v>
      </c>
    </row>
    <row r="378" spans="1:12">
      <c r="A378" s="43"/>
      <c r="B378" s="44"/>
      <c r="C378" s="44"/>
      <c r="D378" s="45"/>
      <c r="E378" s="45"/>
      <c r="F378" s="45">
        <v>0</v>
      </c>
    </row>
    <row r="379" spans="1:12">
      <c r="A379" s="27"/>
      <c r="B379" s="26"/>
      <c r="C379" s="26"/>
      <c r="D379" s="28"/>
      <c r="E379" s="28"/>
      <c r="F379" s="36">
        <v>0</v>
      </c>
    </row>
    <row r="380" spans="1:12" ht="13.8" thickBot="1">
      <c r="A380" s="59"/>
      <c r="B380" s="60"/>
      <c r="C380" s="61"/>
      <c r="D380" s="62"/>
      <c r="E380" s="62"/>
      <c r="F380" s="63">
        <v>0</v>
      </c>
      <c r="G380" s="41"/>
      <c r="L380" s="48" t="s">
        <v>185</v>
      </c>
    </row>
    <row r="381" spans="1:12">
      <c r="F381" s="64">
        <f>F375-F376-F377-F378-F379-F380</f>
        <v>320.44</v>
      </c>
      <c r="L381" s="46">
        <f>SUM(A385:L385)</f>
        <v>320.44</v>
      </c>
    </row>
    <row r="383" spans="1:12">
      <c r="A383" s="49">
        <v>50</v>
      </c>
      <c r="B383" s="26">
        <v>20</v>
      </c>
      <c r="C383" s="26">
        <v>10</v>
      </c>
      <c r="D383" s="26">
        <v>5</v>
      </c>
      <c r="E383" s="26">
        <v>2</v>
      </c>
      <c r="F383" s="26">
        <v>1</v>
      </c>
      <c r="G383" s="26">
        <v>0.5</v>
      </c>
      <c r="H383" s="26">
        <v>0.2</v>
      </c>
      <c r="I383" s="26">
        <v>0.1</v>
      </c>
      <c r="J383" s="26">
        <v>0.05</v>
      </c>
      <c r="K383" s="26">
        <v>0.02</v>
      </c>
      <c r="L383" s="26">
        <v>0.01</v>
      </c>
    </row>
    <row r="384" spans="1:12">
      <c r="A384" s="49">
        <v>4</v>
      </c>
      <c r="B384" s="49">
        <v>5</v>
      </c>
      <c r="C384" s="49">
        <v>1</v>
      </c>
      <c r="D384" s="49">
        <v>1</v>
      </c>
      <c r="E384" s="49">
        <v>1</v>
      </c>
      <c r="F384" s="49">
        <v>1</v>
      </c>
      <c r="G384" s="49">
        <v>3</v>
      </c>
      <c r="H384" s="49">
        <v>1</v>
      </c>
      <c r="I384" s="49">
        <v>3</v>
      </c>
      <c r="J384" s="49">
        <v>2</v>
      </c>
      <c r="K384" s="49">
        <v>7</v>
      </c>
      <c r="L384" s="49">
        <v>20</v>
      </c>
    </row>
    <row r="385" spans="1:12">
      <c r="A385" s="47">
        <f>A383*A384</f>
        <v>200</v>
      </c>
      <c r="B385" s="47">
        <f>B383*B384</f>
        <v>100</v>
      </c>
      <c r="C385" s="47">
        <f t="shared" ref="C385" si="17">C383*C384</f>
        <v>10</v>
      </c>
      <c r="D385" s="47">
        <f t="shared" ref="D385" si="18">D383*D384</f>
        <v>5</v>
      </c>
      <c r="E385" s="47">
        <f t="shared" ref="E385" si="19">E383*E384</f>
        <v>2</v>
      </c>
      <c r="F385" s="47">
        <f t="shared" ref="F385" si="20">F383*F384</f>
        <v>1</v>
      </c>
      <c r="G385" s="47">
        <f t="shared" ref="G385" si="21">G383*G384</f>
        <v>1.5</v>
      </c>
      <c r="H385" s="47">
        <f t="shared" ref="H385" si="22">H383*H384</f>
        <v>0.2</v>
      </c>
      <c r="I385" s="47">
        <f t="shared" ref="I385" si="23">I383*I384</f>
        <v>0.30000000000000004</v>
      </c>
      <c r="J385" s="47">
        <f t="shared" ref="J385" si="24">J383*J384</f>
        <v>0.1</v>
      </c>
      <c r="K385" s="47">
        <f t="shared" ref="K385" si="25">K383*K384</f>
        <v>0.14000000000000001</v>
      </c>
      <c r="L385" s="47">
        <f t="shared" ref="L385" si="26">L383*L384</f>
        <v>0.2</v>
      </c>
    </row>
    <row r="388" spans="1:12">
      <c r="K388" s="65" t="s">
        <v>197</v>
      </c>
      <c r="L388" s="65" t="s">
        <v>205</v>
      </c>
    </row>
    <row r="389" spans="1:12">
      <c r="A389" s="29" t="s">
        <v>0</v>
      </c>
      <c r="B389" s="30" t="s">
        <v>11</v>
      </c>
      <c r="C389" s="30" t="s">
        <v>1</v>
      </c>
      <c r="D389" s="31" t="s">
        <v>4</v>
      </c>
      <c r="E389" s="31" t="s">
        <v>3</v>
      </c>
      <c r="F389" s="31" t="s">
        <v>2</v>
      </c>
    </row>
    <row r="390" spans="1:12">
      <c r="A390" s="56"/>
      <c r="B390" s="57"/>
      <c r="C390" s="57"/>
      <c r="D390" s="58"/>
      <c r="E390" s="58"/>
      <c r="F390" s="89">
        <v>320.44</v>
      </c>
    </row>
    <row r="391" spans="1:12">
      <c r="A391" s="27">
        <v>44000</v>
      </c>
      <c r="B391" s="26" t="s">
        <v>201</v>
      </c>
      <c r="C391" s="26" t="s">
        <v>202</v>
      </c>
      <c r="D391" s="28"/>
      <c r="E391" s="28"/>
      <c r="F391" s="28">
        <v>24.9</v>
      </c>
    </row>
    <row r="392" spans="1:12">
      <c r="A392" s="43">
        <v>44000</v>
      </c>
      <c r="B392" s="44" t="s">
        <v>199</v>
      </c>
      <c r="C392" s="44" t="s">
        <v>200</v>
      </c>
      <c r="D392" s="45"/>
      <c r="E392" s="45"/>
      <c r="F392" s="45">
        <v>7.2</v>
      </c>
    </row>
    <row r="393" spans="1:12">
      <c r="A393" s="7">
        <v>41325</v>
      </c>
      <c r="B393" s="44" t="s">
        <v>203</v>
      </c>
      <c r="C393" s="44" t="s">
        <v>204</v>
      </c>
      <c r="D393" s="45"/>
      <c r="E393" s="45"/>
      <c r="F393" s="45">
        <v>8</v>
      </c>
    </row>
    <row r="394" spans="1:12">
      <c r="A394" s="27"/>
      <c r="B394" s="26"/>
      <c r="C394" s="26"/>
      <c r="D394" s="28"/>
      <c r="E394" s="28"/>
      <c r="F394" s="36">
        <v>0</v>
      </c>
    </row>
    <row r="395" spans="1:12" ht="13.8" thickBot="1">
      <c r="A395" s="59"/>
      <c r="B395" s="60"/>
      <c r="C395" s="61"/>
      <c r="D395" s="62"/>
      <c r="E395" s="62"/>
      <c r="F395" s="63">
        <v>0</v>
      </c>
      <c r="G395" s="41"/>
      <c r="L395" s="48" t="s">
        <v>185</v>
      </c>
    </row>
    <row r="396" spans="1:12">
      <c r="F396" s="64">
        <f>F390-F391-F392-F393-F394-F395</f>
        <v>280.34000000000003</v>
      </c>
      <c r="L396" s="46">
        <f>SUM(A400:L400)</f>
        <v>280.33999999999997</v>
      </c>
    </row>
    <row r="398" spans="1:12">
      <c r="A398" s="66">
        <v>50</v>
      </c>
      <c r="B398" s="67">
        <v>20</v>
      </c>
      <c r="C398" s="67">
        <v>10</v>
      </c>
      <c r="D398" s="67">
        <v>5</v>
      </c>
      <c r="E398" s="67">
        <v>2</v>
      </c>
      <c r="F398" s="67">
        <v>1</v>
      </c>
      <c r="G398" s="67">
        <v>0.5</v>
      </c>
      <c r="H398" s="67">
        <v>0.2</v>
      </c>
      <c r="I398" s="67">
        <v>0.1</v>
      </c>
      <c r="J398" s="67">
        <v>0.05</v>
      </c>
      <c r="K398" s="67">
        <v>0.02</v>
      </c>
      <c r="L398" s="67">
        <v>0.01</v>
      </c>
    </row>
    <row r="399" spans="1:12">
      <c r="A399" s="49">
        <v>3</v>
      </c>
      <c r="B399" s="49">
        <v>4</v>
      </c>
      <c r="C399" s="49">
        <v>4</v>
      </c>
      <c r="D399" s="49">
        <v>0</v>
      </c>
      <c r="E399" s="49">
        <v>3</v>
      </c>
      <c r="F399" s="49">
        <v>3</v>
      </c>
      <c r="G399" s="49">
        <v>2</v>
      </c>
      <c r="H399" s="49">
        <v>0</v>
      </c>
      <c r="I399" s="49">
        <v>1</v>
      </c>
      <c r="J399" s="49">
        <v>3</v>
      </c>
      <c r="K399" s="49">
        <v>4</v>
      </c>
      <c r="L399" s="49">
        <v>1</v>
      </c>
    </row>
    <row r="400" spans="1:12">
      <c r="A400" s="47">
        <f>A398*A399</f>
        <v>150</v>
      </c>
      <c r="B400" s="47">
        <f>B398*B399</f>
        <v>80</v>
      </c>
      <c r="C400" s="47">
        <f t="shared" ref="C400:L400" si="27">C398*C399</f>
        <v>40</v>
      </c>
      <c r="D400" s="47">
        <f t="shared" si="27"/>
        <v>0</v>
      </c>
      <c r="E400" s="47">
        <f t="shared" si="27"/>
        <v>6</v>
      </c>
      <c r="F400" s="47">
        <f t="shared" si="27"/>
        <v>3</v>
      </c>
      <c r="G400" s="47">
        <f t="shared" si="27"/>
        <v>1</v>
      </c>
      <c r="H400" s="47">
        <f t="shared" si="27"/>
        <v>0</v>
      </c>
      <c r="I400" s="47">
        <f t="shared" si="27"/>
        <v>0.1</v>
      </c>
      <c r="J400" s="47">
        <f t="shared" si="27"/>
        <v>0.15000000000000002</v>
      </c>
      <c r="K400" s="47">
        <f t="shared" si="27"/>
        <v>0.08</v>
      </c>
      <c r="L400" s="47">
        <f t="shared" si="27"/>
        <v>0.01</v>
      </c>
    </row>
    <row r="404" spans="1:12">
      <c r="K404" s="65" t="s">
        <v>197</v>
      </c>
      <c r="L404" s="65">
        <v>2020.12</v>
      </c>
    </row>
    <row r="405" spans="1:12">
      <c r="A405" s="29" t="s">
        <v>0</v>
      </c>
      <c r="B405" s="30" t="s">
        <v>11</v>
      </c>
      <c r="C405" s="30" t="s">
        <v>1</v>
      </c>
      <c r="D405" s="31" t="s">
        <v>4</v>
      </c>
      <c r="E405" s="31" t="s">
        <v>3</v>
      </c>
      <c r="F405" s="31" t="s">
        <v>2</v>
      </c>
      <c r="K405" s="37" t="s">
        <v>218</v>
      </c>
    </row>
    <row r="406" spans="1:12">
      <c r="A406" s="68"/>
      <c r="B406" s="52"/>
      <c r="C406" s="52"/>
      <c r="D406" s="53"/>
      <c r="E406" s="69"/>
      <c r="F406" s="54">
        <v>280.33999999999997</v>
      </c>
    </row>
    <row r="407" spans="1:12">
      <c r="A407" s="68">
        <v>44076</v>
      </c>
      <c r="B407" s="52" t="s">
        <v>207</v>
      </c>
      <c r="C407" s="52"/>
      <c r="D407" s="53"/>
      <c r="E407" s="53"/>
      <c r="F407" s="53">
        <v>400</v>
      </c>
    </row>
    <row r="408" spans="1:12" ht="13.8" thickBot="1">
      <c r="A408" s="74"/>
      <c r="B408" s="75"/>
      <c r="C408" s="75"/>
      <c r="D408" s="76"/>
      <c r="E408" s="76"/>
      <c r="F408" s="76">
        <f>SUM(F406:F407)</f>
        <v>680.33999999999992</v>
      </c>
    </row>
    <row r="409" spans="1:12">
      <c r="A409" s="78"/>
      <c r="B409" s="79"/>
      <c r="C409" s="79"/>
      <c r="D409" s="80"/>
      <c r="E409" s="80"/>
      <c r="F409" s="80"/>
    </row>
    <row r="410" spans="1:12">
      <c r="A410" s="73">
        <v>44076</v>
      </c>
      <c r="B410" s="44" t="s">
        <v>214</v>
      </c>
      <c r="C410" s="71"/>
      <c r="D410" s="45">
        <v>387</v>
      </c>
      <c r="E410" s="55"/>
      <c r="F410" s="55">
        <f>F408-D410</f>
        <v>293.33999999999992</v>
      </c>
    </row>
    <row r="411" spans="1:12">
      <c r="A411" s="7">
        <v>44047</v>
      </c>
      <c r="B411" s="44" t="s">
        <v>213</v>
      </c>
      <c r="C411" s="44"/>
      <c r="D411" s="45">
        <v>8.51</v>
      </c>
      <c r="E411" s="28"/>
      <c r="F411" s="28">
        <f>F410-D411</f>
        <v>284.82999999999993</v>
      </c>
    </row>
    <row r="412" spans="1:12">
      <c r="A412" s="27">
        <v>44067</v>
      </c>
      <c r="B412" s="26" t="s">
        <v>208</v>
      </c>
      <c r="C412" s="26" t="s">
        <v>206</v>
      </c>
      <c r="D412" s="28">
        <v>10.35</v>
      </c>
      <c r="E412" s="28"/>
      <c r="F412" s="28">
        <f t="shared" ref="F412:F423" si="28">F411-D412</f>
        <v>274.4799999999999</v>
      </c>
    </row>
    <row r="413" spans="1:12">
      <c r="A413" s="43">
        <v>44053</v>
      </c>
      <c r="B413" s="44" t="s">
        <v>209</v>
      </c>
      <c r="C413" s="44"/>
      <c r="D413" s="28">
        <v>7.98</v>
      </c>
      <c r="E413" s="45"/>
      <c r="F413" s="28">
        <f t="shared" si="28"/>
        <v>266.49999999999989</v>
      </c>
    </row>
    <row r="414" spans="1:12">
      <c r="A414" s="43">
        <v>44084</v>
      </c>
      <c r="B414" s="44" t="s">
        <v>210</v>
      </c>
      <c r="C414" s="44" t="s">
        <v>211</v>
      </c>
      <c r="D414" s="28">
        <v>13.36</v>
      </c>
      <c r="E414" s="45"/>
      <c r="F414" s="28">
        <f t="shared" si="28"/>
        <v>253.13999999999987</v>
      </c>
    </row>
    <row r="415" spans="1:12">
      <c r="A415" s="43">
        <v>44076</v>
      </c>
      <c r="B415" s="70" t="s">
        <v>212</v>
      </c>
      <c r="C415" s="44"/>
      <c r="D415" s="28">
        <v>16.899999999999999</v>
      </c>
      <c r="E415" s="45"/>
      <c r="F415" s="28">
        <f t="shared" si="28"/>
        <v>236.23999999999987</v>
      </c>
    </row>
    <row r="416" spans="1:12">
      <c r="A416" s="43">
        <v>44123</v>
      </c>
      <c r="B416" s="70" t="s">
        <v>212</v>
      </c>
      <c r="C416" s="44"/>
      <c r="D416" s="45">
        <v>14.9</v>
      </c>
      <c r="E416" s="45"/>
      <c r="F416" s="28">
        <f t="shared" si="28"/>
        <v>221.33999999999986</v>
      </c>
    </row>
    <row r="417" spans="1:12">
      <c r="A417" s="43">
        <v>44130</v>
      </c>
      <c r="B417" s="70" t="s">
        <v>212</v>
      </c>
      <c r="C417" s="44"/>
      <c r="D417" s="45">
        <v>14.9</v>
      </c>
      <c r="E417" s="45"/>
      <c r="F417" s="28">
        <f t="shared" si="28"/>
        <v>206.43999999999986</v>
      </c>
    </row>
    <row r="418" spans="1:12">
      <c r="A418" s="7">
        <v>44151</v>
      </c>
      <c r="B418" s="44" t="s">
        <v>142</v>
      </c>
      <c r="C418" s="44" t="s">
        <v>216</v>
      </c>
      <c r="D418" s="45">
        <v>75</v>
      </c>
      <c r="E418" s="45"/>
      <c r="F418" s="28">
        <f t="shared" si="28"/>
        <v>131.43999999999986</v>
      </c>
    </row>
    <row r="419" spans="1:12">
      <c r="A419" s="27">
        <v>44166</v>
      </c>
      <c r="B419" s="44" t="s">
        <v>142</v>
      </c>
      <c r="C419" s="44" t="s">
        <v>217</v>
      </c>
      <c r="D419" s="28">
        <v>75</v>
      </c>
      <c r="E419" s="28"/>
      <c r="F419" s="28">
        <f t="shared" si="28"/>
        <v>56.439999999999856</v>
      </c>
    </row>
    <row r="420" spans="1:12">
      <c r="A420" s="43">
        <v>44533</v>
      </c>
      <c r="B420" s="44" t="s">
        <v>141</v>
      </c>
      <c r="C420" s="44"/>
      <c r="D420" s="45">
        <v>5.82</v>
      </c>
      <c r="E420" s="77"/>
      <c r="F420" s="28">
        <f t="shared" si="28"/>
        <v>50.619999999999855</v>
      </c>
    </row>
    <row r="421" spans="1:12">
      <c r="A421" s="43">
        <v>44541</v>
      </c>
      <c r="B421" s="44" t="s">
        <v>215</v>
      </c>
      <c r="C421" s="44"/>
      <c r="D421" s="45">
        <v>20.350000000000001</v>
      </c>
      <c r="E421" s="77"/>
      <c r="F421" s="28">
        <f t="shared" si="28"/>
        <v>30.269999999999854</v>
      </c>
    </row>
    <row r="422" spans="1:12" ht="13.8" thickBot="1">
      <c r="A422" s="59"/>
      <c r="B422" s="60"/>
      <c r="C422" s="61"/>
      <c r="D422" s="62"/>
      <c r="E422" s="62"/>
      <c r="F422" s="28">
        <f t="shared" si="28"/>
        <v>30.269999999999854</v>
      </c>
      <c r="G422" s="41"/>
      <c r="L422" s="48" t="s">
        <v>185</v>
      </c>
    </row>
    <row r="423" spans="1:12">
      <c r="F423" s="28">
        <f t="shared" si="28"/>
        <v>30.269999999999854</v>
      </c>
      <c r="K423" s="72"/>
      <c r="L423" s="81">
        <f>SUM(A427:L427)</f>
        <v>30.27</v>
      </c>
    </row>
    <row r="425" spans="1:12">
      <c r="A425" s="66">
        <v>50</v>
      </c>
      <c r="B425" s="67">
        <v>20</v>
      </c>
      <c r="C425" s="67">
        <v>10</v>
      </c>
      <c r="D425" s="67">
        <v>5</v>
      </c>
      <c r="E425" s="67">
        <v>2</v>
      </c>
      <c r="F425" s="67">
        <v>1</v>
      </c>
      <c r="G425" s="67">
        <v>0.5</v>
      </c>
      <c r="H425" s="67">
        <v>0.2</v>
      </c>
      <c r="I425" s="67">
        <v>0.1</v>
      </c>
      <c r="J425" s="67">
        <v>0.05</v>
      </c>
      <c r="K425" s="67">
        <v>0.02</v>
      </c>
      <c r="L425" s="67">
        <v>0.01</v>
      </c>
    </row>
    <row r="426" spans="1:12">
      <c r="A426" s="49">
        <v>0</v>
      </c>
      <c r="B426" s="49">
        <v>0</v>
      </c>
      <c r="C426" s="49">
        <v>3</v>
      </c>
      <c r="D426" s="49">
        <v>0</v>
      </c>
      <c r="E426" s="49">
        <v>0</v>
      </c>
      <c r="F426" s="49">
        <v>0</v>
      </c>
      <c r="G426" s="49">
        <v>0</v>
      </c>
      <c r="H426" s="49">
        <v>0</v>
      </c>
      <c r="I426" s="49">
        <v>2</v>
      </c>
      <c r="J426" s="49">
        <v>1</v>
      </c>
      <c r="K426" s="49">
        <v>1</v>
      </c>
      <c r="L426" s="49">
        <v>0</v>
      </c>
    </row>
    <row r="427" spans="1:12">
      <c r="A427" s="47">
        <f>A425*A426</f>
        <v>0</v>
      </c>
      <c r="B427" s="47">
        <f>B425*B426</f>
        <v>0</v>
      </c>
      <c r="C427" s="47">
        <f t="shared" ref="C427:L427" si="29">C425*C426</f>
        <v>30</v>
      </c>
      <c r="D427" s="47">
        <f t="shared" si="29"/>
        <v>0</v>
      </c>
      <c r="E427" s="47">
        <f t="shared" si="29"/>
        <v>0</v>
      </c>
      <c r="F427" s="47">
        <f t="shared" si="29"/>
        <v>0</v>
      </c>
      <c r="G427" s="47">
        <f t="shared" si="29"/>
        <v>0</v>
      </c>
      <c r="H427" s="47">
        <f t="shared" si="29"/>
        <v>0</v>
      </c>
      <c r="I427" s="47">
        <f t="shared" si="29"/>
        <v>0.2</v>
      </c>
      <c r="J427" s="47">
        <f t="shared" si="29"/>
        <v>0.05</v>
      </c>
      <c r="K427" s="47">
        <f t="shared" si="29"/>
        <v>0.02</v>
      </c>
      <c r="L427" s="47">
        <f t="shared" si="29"/>
        <v>0</v>
      </c>
    </row>
    <row r="431" spans="1:12">
      <c r="K431" s="65" t="s">
        <v>197</v>
      </c>
      <c r="L431" s="65">
        <v>2021.12</v>
      </c>
    </row>
    <row r="432" spans="1:12">
      <c r="A432" s="29" t="s">
        <v>0</v>
      </c>
      <c r="B432" s="30" t="s">
        <v>11</v>
      </c>
      <c r="C432" s="30" t="s">
        <v>1</v>
      </c>
      <c r="D432" s="31" t="s">
        <v>4</v>
      </c>
      <c r="E432" s="31" t="s">
        <v>3</v>
      </c>
      <c r="F432" s="31" t="s">
        <v>2</v>
      </c>
      <c r="K432" s="37"/>
    </row>
    <row r="433" spans="1:6">
      <c r="A433" s="68"/>
      <c r="B433" s="52"/>
      <c r="C433" s="52"/>
      <c r="D433" s="53"/>
      <c r="E433" s="69"/>
      <c r="F433" s="54">
        <v>30.27</v>
      </c>
    </row>
    <row r="434" spans="1:6">
      <c r="A434" s="68">
        <v>44218</v>
      </c>
      <c r="B434" s="52" t="s">
        <v>219</v>
      </c>
      <c r="C434" s="52"/>
      <c r="D434" s="53"/>
      <c r="E434" s="53"/>
      <c r="F434" s="53">
        <v>200</v>
      </c>
    </row>
    <row r="435" spans="1:6">
      <c r="A435" s="82">
        <v>44238</v>
      </c>
      <c r="B435" s="83" t="s">
        <v>226</v>
      </c>
      <c r="C435" s="83"/>
      <c r="D435" s="84"/>
      <c r="E435" s="84"/>
      <c r="F435" s="84">
        <v>300</v>
      </c>
    </row>
    <row r="436" spans="1:6">
      <c r="A436" s="82">
        <v>44247</v>
      </c>
      <c r="B436" s="83" t="s">
        <v>226</v>
      </c>
      <c r="C436" s="83"/>
      <c r="D436" s="84"/>
      <c r="E436" s="84"/>
      <c r="F436" s="84">
        <v>300</v>
      </c>
    </row>
    <row r="437" spans="1:6">
      <c r="A437" s="68">
        <v>44390</v>
      </c>
      <c r="B437" s="52" t="s">
        <v>228</v>
      </c>
      <c r="C437" s="52"/>
      <c r="D437" s="53"/>
      <c r="E437" s="53"/>
      <c r="F437" s="53">
        <v>300</v>
      </c>
    </row>
    <row r="438" spans="1:6" ht="13.8" thickBot="1">
      <c r="A438" s="94">
        <v>44352</v>
      </c>
      <c r="B438" s="95" t="s">
        <v>229</v>
      </c>
      <c r="C438" s="95"/>
      <c r="D438" s="96"/>
      <c r="E438" s="96"/>
      <c r="F438" s="96">
        <v>10</v>
      </c>
    </row>
    <row r="439" spans="1:6" ht="13.8" thickBot="1">
      <c r="A439" s="91"/>
      <c r="B439" s="92"/>
      <c r="C439" s="92"/>
      <c r="D439" s="93"/>
      <c r="E439" s="93"/>
      <c r="F439" s="93">
        <f>SUM(F433:F438)</f>
        <v>1140.27</v>
      </c>
    </row>
    <row r="440" spans="1:6">
      <c r="A440" s="78"/>
      <c r="B440" s="79"/>
      <c r="C440" s="90"/>
      <c r="D440" s="80"/>
      <c r="E440" s="80"/>
      <c r="F440" s="80"/>
    </row>
    <row r="441" spans="1:6">
      <c r="A441" s="73" t="s">
        <v>220</v>
      </c>
      <c r="B441" s="44" t="s">
        <v>235</v>
      </c>
      <c r="C441" s="44" t="s">
        <v>231</v>
      </c>
      <c r="D441" s="45">
        <v>27</v>
      </c>
      <c r="E441" s="55"/>
      <c r="F441" s="55">
        <f>F439-D441</f>
        <v>1113.27</v>
      </c>
    </row>
    <row r="442" spans="1:6">
      <c r="A442" s="73" t="s">
        <v>221</v>
      </c>
      <c r="B442" s="44" t="s">
        <v>236</v>
      </c>
      <c r="C442" s="44" t="s">
        <v>232</v>
      </c>
      <c r="D442" s="45">
        <v>42.33</v>
      </c>
      <c r="E442" s="28"/>
      <c r="F442" s="28">
        <f>F441-D442</f>
        <v>1070.94</v>
      </c>
    </row>
    <row r="443" spans="1:6">
      <c r="A443" s="27">
        <v>44247</v>
      </c>
      <c r="B443" s="26" t="s">
        <v>46</v>
      </c>
      <c r="C443" s="26" t="s">
        <v>222</v>
      </c>
      <c r="D443" s="28">
        <v>9.15</v>
      </c>
      <c r="E443" s="28"/>
      <c r="F443" s="28">
        <f t="shared" ref="F443:F454" si="30">F442-D443</f>
        <v>1061.79</v>
      </c>
    </row>
    <row r="444" spans="1:6">
      <c r="A444" s="43">
        <v>44245</v>
      </c>
      <c r="B444" s="44" t="s">
        <v>224</v>
      </c>
      <c r="C444" s="44" t="s">
        <v>223</v>
      </c>
      <c r="D444" s="28">
        <v>7.9</v>
      </c>
      <c r="E444" s="45"/>
      <c r="F444" s="28">
        <f t="shared" si="30"/>
        <v>1053.8899999999999</v>
      </c>
    </row>
    <row r="445" spans="1:6">
      <c r="A445" s="43">
        <v>44251</v>
      </c>
      <c r="B445" s="26" t="s">
        <v>46</v>
      </c>
      <c r="C445" s="26" t="s">
        <v>222</v>
      </c>
      <c r="D445" s="28">
        <v>9.15</v>
      </c>
      <c r="E445" s="45"/>
      <c r="F445" s="28">
        <f t="shared" si="30"/>
        <v>1044.7399999999998</v>
      </c>
    </row>
    <row r="446" spans="1:6">
      <c r="A446" s="43">
        <v>44288</v>
      </c>
      <c r="B446" s="70" t="s">
        <v>225</v>
      </c>
      <c r="C446" s="44" t="s">
        <v>233</v>
      </c>
      <c r="D446" s="28">
        <v>2.64</v>
      </c>
      <c r="E446" s="45"/>
      <c r="F446" s="28">
        <f t="shared" si="30"/>
        <v>1042.0999999999997</v>
      </c>
    </row>
    <row r="447" spans="1:6">
      <c r="A447" s="43">
        <v>44237</v>
      </c>
      <c r="B447" s="70" t="s">
        <v>227</v>
      </c>
      <c r="C447" s="44" t="s">
        <v>234</v>
      </c>
      <c r="D447" s="45">
        <v>356</v>
      </c>
      <c r="E447" s="45"/>
      <c r="F447" s="28">
        <f t="shared" si="30"/>
        <v>686.09999999999968</v>
      </c>
    </row>
    <row r="448" spans="1:6">
      <c r="A448" s="43">
        <v>44236</v>
      </c>
      <c r="B448" s="70" t="s">
        <v>227</v>
      </c>
      <c r="C448" s="44" t="s">
        <v>234</v>
      </c>
      <c r="D448" s="45">
        <v>356</v>
      </c>
      <c r="E448" s="45"/>
      <c r="F448" s="28">
        <f t="shared" si="30"/>
        <v>330.09999999999968</v>
      </c>
    </row>
    <row r="449" spans="1:12">
      <c r="A449" s="73">
        <v>44361</v>
      </c>
      <c r="B449" s="44" t="s">
        <v>97</v>
      </c>
      <c r="C449" s="71"/>
      <c r="D449" s="45">
        <v>7.3</v>
      </c>
      <c r="E449" s="45"/>
      <c r="F449" s="28">
        <f t="shared" si="30"/>
        <v>322.79999999999967</v>
      </c>
    </row>
    <row r="450" spans="1:12">
      <c r="A450" s="73">
        <v>44353</v>
      </c>
      <c r="B450" s="44" t="s">
        <v>230</v>
      </c>
      <c r="C450" s="44"/>
      <c r="D450" s="45">
        <v>41.2</v>
      </c>
      <c r="E450" s="28"/>
      <c r="F450" s="28">
        <f t="shared" si="30"/>
        <v>281.59999999999968</v>
      </c>
    </row>
    <row r="451" spans="1:12">
      <c r="A451" s="43"/>
      <c r="B451" s="44"/>
      <c r="C451" s="44"/>
      <c r="D451" s="45"/>
      <c r="E451" s="77"/>
      <c r="F451" s="28">
        <f t="shared" si="30"/>
        <v>281.59999999999968</v>
      </c>
    </row>
    <row r="452" spans="1:12">
      <c r="A452" s="43"/>
      <c r="B452" s="44"/>
      <c r="C452" s="44"/>
      <c r="D452" s="45"/>
      <c r="E452" s="77"/>
      <c r="F452" s="28">
        <f t="shared" si="30"/>
        <v>281.59999999999968</v>
      </c>
    </row>
    <row r="453" spans="1:12" ht="13.8" thickBot="1">
      <c r="A453" s="59"/>
      <c r="B453" s="60"/>
      <c r="C453" s="61"/>
      <c r="D453" s="62"/>
      <c r="E453" s="62"/>
      <c r="F453" s="28">
        <f t="shared" si="30"/>
        <v>281.59999999999968</v>
      </c>
      <c r="G453" s="41"/>
      <c r="L453" s="48" t="s">
        <v>185</v>
      </c>
    </row>
    <row r="454" spans="1:12">
      <c r="F454" s="85">
        <f t="shared" si="30"/>
        <v>281.59999999999968</v>
      </c>
      <c r="K454" s="72"/>
      <c r="L454" s="81">
        <f>SUM(A458:L458)</f>
        <v>281.60000000000002</v>
      </c>
    </row>
    <row r="456" spans="1:12">
      <c r="A456" s="66">
        <v>50</v>
      </c>
      <c r="B456" s="67">
        <v>20</v>
      </c>
      <c r="C456" s="67">
        <v>10</v>
      </c>
      <c r="D456" s="67">
        <v>5</v>
      </c>
      <c r="E456" s="67">
        <v>2</v>
      </c>
      <c r="F456" s="67">
        <v>1</v>
      </c>
      <c r="G456" s="67">
        <v>0.5</v>
      </c>
      <c r="H456" s="67">
        <v>0.2</v>
      </c>
      <c r="I456" s="67">
        <v>0.1</v>
      </c>
      <c r="J456" s="67">
        <v>0.05</v>
      </c>
      <c r="K456" s="67">
        <v>0.02</v>
      </c>
      <c r="L456" s="67">
        <v>0.01</v>
      </c>
    </row>
    <row r="457" spans="1:12">
      <c r="A457" s="49">
        <v>4</v>
      </c>
      <c r="B457" s="49">
        <v>2</v>
      </c>
      <c r="C457" s="49">
        <v>4</v>
      </c>
      <c r="D457" s="49">
        <v>0</v>
      </c>
      <c r="E457" s="49">
        <v>0</v>
      </c>
      <c r="F457" s="49">
        <v>1</v>
      </c>
      <c r="G457" s="49">
        <v>1</v>
      </c>
      <c r="H457" s="49">
        <v>0</v>
      </c>
      <c r="I457" s="49">
        <v>1</v>
      </c>
      <c r="J457" s="49">
        <v>0</v>
      </c>
      <c r="K457" s="49">
        <v>0</v>
      </c>
      <c r="L457" s="49">
        <v>0</v>
      </c>
    </row>
    <row r="458" spans="1:12">
      <c r="A458" s="47">
        <f>A456*A457</f>
        <v>200</v>
      </c>
      <c r="B458" s="47">
        <f>B456*B457</f>
        <v>40</v>
      </c>
      <c r="C458" s="47">
        <f t="shared" ref="C458:F458" si="31">C456*C457</f>
        <v>40</v>
      </c>
      <c r="D458" s="47">
        <f t="shared" si="31"/>
        <v>0</v>
      </c>
      <c r="E458" s="47">
        <f t="shared" si="31"/>
        <v>0</v>
      </c>
      <c r="F458" s="47">
        <f t="shared" si="31"/>
        <v>1</v>
      </c>
      <c r="G458" s="47">
        <f t="shared" ref="G458:L458" si="32">G456*G457</f>
        <v>0.5</v>
      </c>
      <c r="H458" s="47">
        <f t="shared" si="32"/>
        <v>0</v>
      </c>
      <c r="I458" s="47">
        <f t="shared" si="32"/>
        <v>0.1</v>
      </c>
      <c r="J458" s="47">
        <f t="shared" si="32"/>
        <v>0</v>
      </c>
      <c r="K458" s="47">
        <f t="shared" si="32"/>
        <v>0</v>
      </c>
      <c r="L458" s="47">
        <f t="shared" si="32"/>
        <v>0</v>
      </c>
    </row>
    <row r="459" spans="1:12">
      <c r="K459" s="37"/>
    </row>
    <row r="460" spans="1:12">
      <c r="K460" s="65" t="s">
        <v>197</v>
      </c>
      <c r="L460" s="65">
        <v>2022.4</v>
      </c>
    </row>
    <row r="461" spans="1:12">
      <c r="K461" s="65"/>
      <c r="L461" s="65"/>
    </row>
    <row r="462" spans="1:12">
      <c r="A462" s="29" t="s">
        <v>0</v>
      </c>
      <c r="B462" s="30" t="s">
        <v>11</v>
      </c>
      <c r="C462" s="30" t="s">
        <v>1</v>
      </c>
      <c r="D462" s="31" t="s">
        <v>4</v>
      </c>
      <c r="E462" s="31" t="s">
        <v>3</v>
      </c>
      <c r="F462" s="31" t="s">
        <v>2</v>
      </c>
      <c r="K462" s="37"/>
    </row>
    <row r="463" spans="1:12">
      <c r="A463" s="68"/>
      <c r="B463" s="52"/>
      <c r="C463" s="52"/>
      <c r="D463" s="53"/>
      <c r="E463" s="69"/>
      <c r="F463" s="54">
        <v>281.60000000000002</v>
      </c>
    </row>
    <row r="464" spans="1:12">
      <c r="A464" s="68"/>
      <c r="B464" s="52"/>
      <c r="C464" s="52"/>
      <c r="D464" s="53"/>
      <c r="E464" s="53"/>
      <c r="F464" s="53">
        <v>0</v>
      </c>
    </row>
    <row r="465" spans="1:12">
      <c r="A465" s="82"/>
      <c r="B465" s="83"/>
      <c r="C465" s="83"/>
      <c r="D465" s="84"/>
      <c r="E465" s="84"/>
      <c r="F465" s="53">
        <v>0</v>
      </c>
    </row>
    <row r="466" spans="1:12">
      <c r="A466" s="82"/>
      <c r="B466" s="83"/>
      <c r="C466" s="83"/>
      <c r="D466" s="84"/>
      <c r="E466" s="84"/>
      <c r="F466" s="53">
        <v>0</v>
      </c>
    </row>
    <row r="467" spans="1:12">
      <c r="A467" s="68"/>
      <c r="B467" s="52"/>
      <c r="C467" s="52"/>
      <c r="D467" s="53"/>
      <c r="E467" s="53"/>
      <c r="F467" s="53">
        <v>0</v>
      </c>
    </row>
    <row r="468" spans="1:12" ht="13.8" thickBot="1">
      <c r="A468" s="94"/>
      <c r="B468" s="95"/>
      <c r="C468" s="95"/>
      <c r="D468" s="96"/>
      <c r="E468" s="96"/>
      <c r="F468" s="96">
        <v>0</v>
      </c>
    </row>
    <row r="469" spans="1:12" ht="13.8" thickBot="1">
      <c r="A469" s="91"/>
      <c r="B469" s="92"/>
      <c r="C469" s="92"/>
      <c r="D469" s="93"/>
      <c r="E469" s="93"/>
      <c r="F469" s="93">
        <f>SUM(F463:F468)</f>
        <v>281.60000000000002</v>
      </c>
    </row>
    <row r="470" spans="1:12">
      <c r="A470" s="86"/>
      <c r="B470" s="87"/>
      <c r="C470" s="97"/>
      <c r="D470" s="88"/>
      <c r="E470" s="88"/>
      <c r="F470" s="88"/>
    </row>
    <row r="471" spans="1:12">
      <c r="A471" s="73" t="s">
        <v>237</v>
      </c>
      <c r="B471" s="44" t="s">
        <v>238</v>
      </c>
      <c r="C471" s="44"/>
      <c r="D471" s="45">
        <v>11.84</v>
      </c>
      <c r="E471" s="55"/>
      <c r="F471" s="55">
        <f>F469-D471</f>
        <v>269.76000000000005</v>
      </c>
      <c r="L471" s="5">
        <v>1</v>
      </c>
    </row>
    <row r="472" spans="1:12">
      <c r="A472" s="73" t="s">
        <v>239</v>
      </c>
      <c r="B472" s="44" t="s">
        <v>240</v>
      </c>
      <c r="C472" s="44"/>
      <c r="D472" s="45">
        <v>5.75</v>
      </c>
      <c r="E472" s="28"/>
      <c r="F472" s="28">
        <f>F471-D472</f>
        <v>264.01000000000005</v>
      </c>
    </row>
    <row r="473" spans="1:12">
      <c r="A473" s="73" t="s">
        <v>241</v>
      </c>
      <c r="B473" s="44" t="s">
        <v>240</v>
      </c>
      <c r="C473" s="26"/>
      <c r="D473" s="45">
        <v>40.619999999999997</v>
      </c>
      <c r="E473" s="28"/>
      <c r="F473" s="28">
        <f t="shared" ref="F473:F484" si="33">F472-D473</f>
        <v>223.39000000000004</v>
      </c>
    </row>
    <row r="474" spans="1:12">
      <c r="A474" s="43"/>
      <c r="B474" s="44"/>
      <c r="C474" s="44"/>
      <c r="D474" s="45">
        <v>0</v>
      </c>
      <c r="E474" s="45"/>
      <c r="F474" s="28">
        <f t="shared" si="33"/>
        <v>223.39000000000004</v>
      </c>
    </row>
    <row r="475" spans="1:12">
      <c r="A475" s="43"/>
      <c r="B475" s="26"/>
      <c r="C475" s="26"/>
      <c r="D475" s="45">
        <v>0</v>
      </c>
      <c r="E475" s="45"/>
      <c r="F475" s="28">
        <f t="shared" si="33"/>
        <v>223.39000000000004</v>
      </c>
    </row>
    <row r="476" spans="1:12">
      <c r="A476" s="43"/>
      <c r="B476" s="70"/>
      <c r="C476" s="44"/>
      <c r="D476" s="45">
        <v>0</v>
      </c>
      <c r="E476" s="45"/>
      <c r="F476" s="28">
        <f t="shared" si="33"/>
        <v>223.39000000000004</v>
      </c>
    </row>
    <row r="477" spans="1:12">
      <c r="A477" s="43"/>
      <c r="B477" s="70"/>
      <c r="C477" s="44"/>
      <c r="D477" s="45">
        <v>0</v>
      </c>
      <c r="E477" s="45"/>
      <c r="F477" s="28">
        <f t="shared" si="33"/>
        <v>223.39000000000004</v>
      </c>
    </row>
    <row r="478" spans="1:12">
      <c r="A478" s="43"/>
      <c r="B478" s="70"/>
      <c r="C478" s="44"/>
      <c r="D478" s="45">
        <v>0</v>
      </c>
      <c r="E478" s="45"/>
      <c r="F478" s="28">
        <f t="shared" si="33"/>
        <v>223.39000000000004</v>
      </c>
    </row>
    <row r="479" spans="1:12">
      <c r="A479" s="73"/>
      <c r="B479" s="44"/>
      <c r="C479" s="71"/>
      <c r="D479" s="45">
        <v>0</v>
      </c>
      <c r="E479" s="45"/>
      <c r="F479" s="28">
        <f t="shared" si="33"/>
        <v>223.39000000000004</v>
      </c>
    </row>
    <row r="480" spans="1:12">
      <c r="A480" s="73"/>
      <c r="B480" s="44"/>
      <c r="C480" s="44"/>
      <c r="D480" s="45">
        <v>0</v>
      </c>
      <c r="E480" s="28"/>
      <c r="F480" s="28">
        <f t="shared" si="33"/>
        <v>223.39000000000004</v>
      </c>
    </row>
    <row r="481" spans="1:12">
      <c r="A481" s="43"/>
      <c r="B481" s="44"/>
      <c r="C481" s="44"/>
      <c r="D481" s="45"/>
      <c r="E481" s="77"/>
      <c r="F481" s="28">
        <f t="shared" si="33"/>
        <v>223.39000000000004</v>
      </c>
    </row>
    <row r="482" spans="1:12">
      <c r="A482" s="43"/>
      <c r="B482" s="44"/>
      <c r="C482" s="44"/>
      <c r="D482" s="45"/>
      <c r="E482" s="77"/>
      <c r="F482" s="28">
        <f t="shared" si="33"/>
        <v>223.39000000000004</v>
      </c>
    </row>
    <row r="483" spans="1:12" ht="13.8" thickBot="1">
      <c r="A483" s="59"/>
      <c r="B483" s="60"/>
      <c r="C483" s="61"/>
      <c r="D483" s="62"/>
      <c r="E483" s="62"/>
      <c r="F483" s="28">
        <f t="shared" si="33"/>
        <v>223.39000000000004</v>
      </c>
      <c r="G483" s="41"/>
      <c r="L483" s="48" t="s">
        <v>185</v>
      </c>
    </row>
    <row r="484" spans="1:12">
      <c r="F484" s="98">
        <f t="shared" si="33"/>
        <v>223.39000000000004</v>
      </c>
      <c r="K484" s="72"/>
      <c r="L484" s="81">
        <f>SUM(A488:L488)</f>
        <v>223.39000000000001</v>
      </c>
    </row>
    <row r="486" spans="1:12">
      <c r="A486" s="66">
        <v>50</v>
      </c>
      <c r="B486" s="67">
        <v>20</v>
      </c>
      <c r="C486" s="67">
        <v>10</v>
      </c>
      <c r="D486" s="67">
        <v>5</v>
      </c>
      <c r="E486" s="67">
        <v>2</v>
      </c>
      <c r="F486" s="67">
        <v>1</v>
      </c>
      <c r="G486" s="67">
        <v>0.5</v>
      </c>
      <c r="H486" s="67">
        <v>0.2</v>
      </c>
      <c r="I486" s="67">
        <v>0.1</v>
      </c>
      <c r="J486" s="67">
        <v>0.05</v>
      </c>
      <c r="K486" s="67">
        <v>0.02</v>
      </c>
      <c r="L486" s="67">
        <v>0.01</v>
      </c>
    </row>
    <row r="487" spans="1:12">
      <c r="A487" s="49">
        <v>3</v>
      </c>
      <c r="B487" s="49">
        <v>3</v>
      </c>
      <c r="C487" s="49">
        <v>1</v>
      </c>
      <c r="D487" s="49">
        <v>0</v>
      </c>
      <c r="E487" s="49">
        <v>1</v>
      </c>
      <c r="F487" s="49">
        <v>0</v>
      </c>
      <c r="G487" s="49">
        <v>2</v>
      </c>
      <c r="H487" s="49">
        <v>0</v>
      </c>
      <c r="I487" s="49">
        <v>0</v>
      </c>
      <c r="J487" s="49">
        <v>6</v>
      </c>
      <c r="K487" s="49">
        <v>1</v>
      </c>
      <c r="L487" s="49">
        <v>7</v>
      </c>
    </row>
    <row r="488" spans="1:12">
      <c r="A488" s="47">
        <f>A486*A487</f>
        <v>150</v>
      </c>
      <c r="B488" s="47">
        <f>B486*B487</f>
        <v>60</v>
      </c>
      <c r="C488" s="47">
        <f t="shared" ref="C488:F488" si="34">C486*C487</f>
        <v>10</v>
      </c>
      <c r="D488" s="47">
        <f t="shared" si="34"/>
        <v>0</v>
      </c>
      <c r="E488" s="47">
        <f t="shared" si="34"/>
        <v>2</v>
      </c>
      <c r="F488" s="47">
        <f t="shared" si="34"/>
        <v>0</v>
      </c>
      <c r="G488" s="47">
        <f t="shared" ref="G488:L488" si="35">G486*G487</f>
        <v>1</v>
      </c>
      <c r="H488" s="47">
        <f t="shared" si="35"/>
        <v>0</v>
      </c>
      <c r="I488" s="47">
        <f t="shared" si="35"/>
        <v>0</v>
      </c>
      <c r="J488" s="47">
        <f t="shared" si="35"/>
        <v>0.30000000000000004</v>
      </c>
      <c r="K488" s="47">
        <f t="shared" si="35"/>
        <v>0.02</v>
      </c>
      <c r="L488" s="47">
        <f t="shared" si="35"/>
        <v>7.0000000000000007E-2</v>
      </c>
    </row>
    <row r="490" spans="1:12">
      <c r="K490" s="65" t="s">
        <v>197</v>
      </c>
      <c r="L490" s="65">
        <v>2022.12</v>
      </c>
    </row>
    <row r="491" spans="1:12">
      <c r="K491" s="65"/>
      <c r="L491" s="65"/>
    </row>
    <row r="492" spans="1:12">
      <c r="A492" s="29" t="s">
        <v>0</v>
      </c>
      <c r="B492" s="30" t="s">
        <v>11</v>
      </c>
      <c r="C492" s="30" t="s">
        <v>1</v>
      </c>
      <c r="D492" s="31" t="s">
        <v>4</v>
      </c>
      <c r="E492" s="31" t="s">
        <v>3</v>
      </c>
      <c r="F492" s="31" t="s">
        <v>2</v>
      </c>
      <c r="K492" s="37"/>
    </row>
    <row r="493" spans="1:12">
      <c r="A493" s="68"/>
      <c r="B493" s="52"/>
      <c r="C493" s="52"/>
      <c r="D493" s="53"/>
      <c r="E493" s="69"/>
      <c r="F493" s="54">
        <v>223.39</v>
      </c>
    </row>
    <row r="494" spans="1:12">
      <c r="A494" s="68"/>
      <c r="B494" s="52"/>
      <c r="C494" s="52"/>
      <c r="D494" s="53"/>
      <c r="E494" s="53"/>
      <c r="F494" s="53">
        <v>0</v>
      </c>
    </row>
    <row r="495" spans="1:12">
      <c r="A495" s="82"/>
      <c r="B495" s="83"/>
      <c r="C495" s="83"/>
      <c r="D495" s="84"/>
      <c r="E495" s="84"/>
      <c r="F495" s="53">
        <v>0</v>
      </c>
    </row>
    <row r="496" spans="1:12">
      <c r="A496" s="82"/>
      <c r="B496" s="83"/>
      <c r="C496" s="83"/>
      <c r="D496" s="84"/>
      <c r="E496" s="84"/>
      <c r="F496" s="53">
        <v>0</v>
      </c>
    </row>
    <row r="497" spans="1:12">
      <c r="A497" s="68"/>
      <c r="B497" s="52"/>
      <c r="C497" s="52"/>
      <c r="D497" s="53"/>
      <c r="E497" s="53"/>
      <c r="F497" s="53">
        <v>0</v>
      </c>
    </row>
    <row r="498" spans="1:12" ht="13.8" thickBot="1">
      <c r="A498" s="94"/>
      <c r="B498" s="95"/>
      <c r="C498" s="95"/>
      <c r="D498" s="96"/>
      <c r="E498" s="96"/>
      <c r="F498" s="96">
        <v>0</v>
      </c>
    </row>
    <row r="499" spans="1:12" ht="13.8" thickBot="1">
      <c r="A499" s="91"/>
      <c r="B499" s="92"/>
      <c r="C499" s="92"/>
      <c r="D499" s="93"/>
      <c r="E499" s="93"/>
      <c r="F499" s="93">
        <f>SUM(F493:F498)</f>
        <v>223.39</v>
      </c>
    </row>
    <row r="500" spans="1:12">
      <c r="A500" s="86"/>
      <c r="B500" s="87"/>
      <c r="C500" s="97"/>
      <c r="D500" s="88"/>
      <c r="E500" s="88"/>
      <c r="F500" s="88"/>
    </row>
    <row r="501" spans="1:12">
      <c r="A501" s="99" t="s">
        <v>242</v>
      </c>
      <c r="B501" s="100" t="s">
        <v>243</v>
      </c>
      <c r="C501" s="100"/>
      <c r="D501" s="101">
        <v>19.989999999999998</v>
      </c>
      <c r="E501" s="55"/>
      <c r="F501" s="55">
        <f>F499-D501</f>
        <v>203.39999999999998</v>
      </c>
      <c r="L501" s="5">
        <v>1</v>
      </c>
    </row>
    <row r="502" spans="1:12">
      <c r="A502" s="99" t="s">
        <v>244</v>
      </c>
      <c r="B502" s="100" t="s">
        <v>240</v>
      </c>
      <c r="C502" s="34"/>
      <c r="D502" s="101">
        <v>5.8</v>
      </c>
      <c r="E502" s="28"/>
      <c r="F502" s="28">
        <f>F501-D502</f>
        <v>197.59999999999997</v>
      </c>
    </row>
    <row r="503" spans="1:12">
      <c r="A503" s="102" t="s">
        <v>245</v>
      </c>
      <c r="B503" s="100" t="s">
        <v>235</v>
      </c>
      <c r="C503" s="100"/>
      <c r="D503" s="101">
        <v>30</v>
      </c>
      <c r="E503" s="28"/>
      <c r="F503" s="28">
        <f t="shared" ref="F503:F514" si="36">F502-D503</f>
        <v>167.59999999999997</v>
      </c>
    </row>
    <row r="504" spans="1:12">
      <c r="A504" s="102" t="s">
        <v>249</v>
      </c>
      <c r="B504" s="100" t="s">
        <v>250</v>
      </c>
      <c r="C504" s="100"/>
      <c r="D504" s="101">
        <v>10.18</v>
      </c>
      <c r="E504" s="45"/>
      <c r="F504" s="28">
        <f t="shared" si="36"/>
        <v>157.41999999999996</v>
      </c>
    </row>
    <row r="505" spans="1:12">
      <c r="A505" s="43"/>
      <c r="B505" s="26"/>
      <c r="C505" s="26"/>
      <c r="D505" s="45">
        <v>0</v>
      </c>
      <c r="E505" s="45"/>
      <c r="F505" s="28">
        <f t="shared" si="36"/>
        <v>157.41999999999996</v>
      </c>
    </row>
    <row r="506" spans="1:12">
      <c r="A506" s="43"/>
      <c r="B506" s="70"/>
      <c r="C506" s="44"/>
      <c r="D506" s="45">
        <v>0</v>
      </c>
      <c r="E506" s="45"/>
      <c r="F506" s="28">
        <f t="shared" si="36"/>
        <v>157.41999999999996</v>
      </c>
    </row>
    <row r="507" spans="1:12">
      <c r="A507" s="43"/>
      <c r="B507" s="70"/>
      <c r="C507" s="44"/>
      <c r="D507" s="45">
        <v>0</v>
      </c>
      <c r="E507" s="45"/>
      <c r="F507" s="28">
        <f t="shared" si="36"/>
        <v>157.41999999999996</v>
      </c>
    </row>
    <row r="508" spans="1:12">
      <c r="A508" s="43"/>
      <c r="B508" s="70"/>
      <c r="C508" s="44"/>
      <c r="D508" s="45">
        <v>0</v>
      </c>
      <c r="E508" s="45"/>
      <c r="F508" s="28">
        <f t="shared" si="36"/>
        <v>157.41999999999996</v>
      </c>
    </row>
    <row r="509" spans="1:12">
      <c r="A509" s="73"/>
      <c r="B509" s="44"/>
      <c r="C509" s="71"/>
      <c r="D509" s="45">
        <v>0</v>
      </c>
      <c r="E509" s="45"/>
      <c r="F509" s="28">
        <f t="shared" si="36"/>
        <v>157.41999999999996</v>
      </c>
    </row>
    <row r="510" spans="1:12">
      <c r="A510" s="73"/>
      <c r="B510" s="44"/>
      <c r="C510" s="44"/>
      <c r="D510" s="45">
        <v>0</v>
      </c>
      <c r="E510" s="28"/>
      <c r="F510" s="28">
        <f t="shared" si="36"/>
        <v>157.41999999999996</v>
      </c>
    </row>
    <row r="511" spans="1:12">
      <c r="A511" s="43"/>
      <c r="B511" s="44"/>
      <c r="C511" s="44"/>
      <c r="D511" s="45"/>
      <c r="E511" s="77"/>
      <c r="F511" s="28">
        <f t="shared" si="36"/>
        <v>157.41999999999996</v>
      </c>
    </row>
    <row r="512" spans="1:12">
      <c r="A512" s="43"/>
      <c r="B512" s="44"/>
      <c r="C512" s="44"/>
      <c r="D512" s="45"/>
      <c r="E512" s="77"/>
      <c r="F512" s="28">
        <f t="shared" si="36"/>
        <v>157.41999999999996</v>
      </c>
    </row>
    <row r="513" spans="1:12" ht="13.8" thickBot="1">
      <c r="A513" s="59"/>
      <c r="B513" s="60"/>
      <c r="C513" s="61"/>
      <c r="D513" s="62"/>
      <c r="E513" s="62"/>
      <c r="F513" s="28">
        <f t="shared" si="36"/>
        <v>157.41999999999996</v>
      </c>
      <c r="G513" s="41"/>
      <c r="L513" s="48" t="s">
        <v>185</v>
      </c>
    </row>
    <row r="514" spans="1:12">
      <c r="F514" s="98">
        <f t="shared" si="36"/>
        <v>157.41999999999996</v>
      </c>
      <c r="K514" s="72"/>
      <c r="L514" s="81">
        <f>SUM(A518:L518)</f>
        <v>157.42000000000002</v>
      </c>
    </row>
    <row r="516" spans="1:12">
      <c r="A516" s="66">
        <v>50</v>
      </c>
      <c r="B516" s="67">
        <v>20</v>
      </c>
      <c r="C516" s="67">
        <v>10</v>
      </c>
      <c r="D516" s="67">
        <v>5</v>
      </c>
      <c r="E516" s="67">
        <v>2</v>
      </c>
      <c r="F516" s="67">
        <v>1</v>
      </c>
      <c r="G516" s="67">
        <v>0.5</v>
      </c>
      <c r="H516" s="67">
        <v>0.2</v>
      </c>
      <c r="I516" s="67">
        <v>0.1</v>
      </c>
      <c r="J516" s="67">
        <v>0.05</v>
      </c>
      <c r="K516" s="67">
        <v>0.02</v>
      </c>
      <c r="L516" s="67">
        <v>0.01</v>
      </c>
    </row>
    <row r="517" spans="1:12">
      <c r="A517" s="49">
        <v>3</v>
      </c>
      <c r="B517" s="49">
        <v>0</v>
      </c>
      <c r="C517" s="49">
        <v>0</v>
      </c>
      <c r="D517" s="49">
        <v>0</v>
      </c>
      <c r="E517" s="49">
        <v>2</v>
      </c>
      <c r="F517" s="49">
        <v>3</v>
      </c>
      <c r="G517" s="49">
        <v>0</v>
      </c>
      <c r="H517" s="49">
        <v>0</v>
      </c>
      <c r="I517" s="49">
        <v>1</v>
      </c>
      <c r="J517" s="49">
        <v>5</v>
      </c>
      <c r="K517" s="49">
        <v>1</v>
      </c>
      <c r="L517" s="49">
        <v>5</v>
      </c>
    </row>
    <row r="518" spans="1:12">
      <c r="A518" s="47">
        <f>A516*A517</f>
        <v>150</v>
      </c>
      <c r="B518" s="47">
        <f>B516*B517</f>
        <v>0</v>
      </c>
      <c r="C518" s="47">
        <f t="shared" ref="C518:F518" si="37">C516*C517</f>
        <v>0</v>
      </c>
      <c r="D518" s="47">
        <f t="shared" si="37"/>
        <v>0</v>
      </c>
      <c r="E518" s="47">
        <f t="shared" si="37"/>
        <v>4</v>
      </c>
      <c r="F518" s="47">
        <f t="shared" si="37"/>
        <v>3</v>
      </c>
      <c r="G518" s="47">
        <f t="shared" ref="G518" si="38">G516*G517</f>
        <v>0</v>
      </c>
      <c r="H518" s="47">
        <f t="shared" ref="H518" si="39">H516*H517</f>
        <v>0</v>
      </c>
      <c r="I518" s="47">
        <f t="shared" ref="I518" si="40">I516*I517</f>
        <v>0.1</v>
      </c>
      <c r="J518" s="47">
        <f t="shared" ref="J518" si="41">J516*J517</f>
        <v>0.25</v>
      </c>
      <c r="K518" s="47">
        <f t="shared" ref="K518" si="42">K516*K517</f>
        <v>0.02</v>
      </c>
      <c r="L518" s="47">
        <f t="shared" ref="L518" si="43">L516*L517</f>
        <v>0.05</v>
      </c>
    </row>
    <row r="520" spans="1:12">
      <c r="K520" s="65" t="s">
        <v>197</v>
      </c>
      <c r="L520" s="65">
        <v>2023.1</v>
      </c>
    </row>
    <row r="521" spans="1:12">
      <c r="K521" s="65"/>
      <c r="L521" s="65"/>
    </row>
    <row r="522" spans="1:12">
      <c r="A522" s="29" t="s">
        <v>0</v>
      </c>
      <c r="B522" s="30" t="s">
        <v>11</v>
      </c>
      <c r="C522" s="30" t="s">
        <v>1</v>
      </c>
      <c r="D522" s="31" t="s">
        <v>4</v>
      </c>
      <c r="E522" s="31" t="s">
        <v>3</v>
      </c>
      <c r="F522" s="31" t="s">
        <v>2</v>
      </c>
      <c r="K522" s="37"/>
    </row>
    <row r="523" spans="1:12">
      <c r="A523" s="68"/>
      <c r="B523" s="52"/>
      <c r="C523" s="52"/>
      <c r="D523" s="53"/>
      <c r="E523" s="69"/>
      <c r="F523" s="54">
        <v>157.41999999999999</v>
      </c>
    </row>
    <row r="524" spans="1:12">
      <c r="A524" s="68"/>
      <c r="B524" s="52"/>
      <c r="C524" s="52"/>
      <c r="D524" s="53"/>
      <c r="E524" s="53"/>
      <c r="F524" s="53">
        <v>0</v>
      </c>
    </row>
    <row r="525" spans="1:12">
      <c r="A525" s="82"/>
      <c r="B525" s="83"/>
      <c r="C525" s="83"/>
      <c r="D525" s="84"/>
      <c r="E525" s="84"/>
      <c r="F525" s="53">
        <v>0</v>
      </c>
    </row>
    <row r="526" spans="1:12">
      <c r="A526" s="82"/>
      <c r="B526" s="83"/>
      <c r="C526" s="83"/>
      <c r="D526" s="84"/>
      <c r="E526" s="84"/>
      <c r="F526" s="53">
        <v>0</v>
      </c>
    </row>
    <row r="527" spans="1:12">
      <c r="A527" s="68"/>
      <c r="B527" s="52"/>
      <c r="C527" s="52"/>
      <c r="D527" s="53"/>
      <c r="E527" s="53"/>
      <c r="F527" s="53">
        <v>0</v>
      </c>
    </row>
    <row r="528" spans="1:12" ht="13.8" thickBot="1">
      <c r="A528" s="94"/>
      <c r="B528" s="95"/>
      <c r="C528" s="95"/>
      <c r="D528" s="96"/>
      <c r="E528" s="96"/>
      <c r="F528" s="96">
        <v>0</v>
      </c>
    </row>
    <row r="529" spans="1:12" ht="13.8" thickBot="1">
      <c r="A529" s="91"/>
      <c r="B529" s="92"/>
      <c r="C529" s="92"/>
      <c r="D529" s="93"/>
      <c r="E529" s="93"/>
      <c r="F529" s="93">
        <f>SUM(F523:F528)</f>
        <v>157.41999999999999</v>
      </c>
    </row>
    <row r="530" spans="1:12">
      <c r="A530" s="86"/>
      <c r="B530" s="87"/>
      <c r="C530" s="97"/>
      <c r="D530" s="88"/>
      <c r="E530" s="88"/>
      <c r="F530" s="88"/>
    </row>
    <row r="531" spans="1:12">
      <c r="A531" s="99" t="s">
        <v>246</v>
      </c>
      <c r="B531" s="100" t="s">
        <v>247</v>
      </c>
      <c r="C531" s="100"/>
      <c r="D531" s="101">
        <v>23</v>
      </c>
      <c r="E531" s="55"/>
      <c r="F531" s="55">
        <f>F529-D531</f>
        <v>134.41999999999999</v>
      </c>
      <c r="G531" s="5" t="s">
        <v>248</v>
      </c>
      <c r="L531" s="5">
        <v>1</v>
      </c>
    </row>
    <row r="532" spans="1:12">
      <c r="A532" s="99"/>
      <c r="B532" s="100"/>
      <c r="C532" s="34"/>
      <c r="D532" s="45">
        <v>0</v>
      </c>
      <c r="E532" s="28"/>
      <c r="F532" s="28">
        <f>F531-D532</f>
        <v>134.41999999999999</v>
      </c>
    </row>
    <row r="533" spans="1:12">
      <c r="A533" s="102"/>
      <c r="B533" s="100"/>
      <c r="C533" s="100"/>
      <c r="D533" s="45">
        <v>0</v>
      </c>
      <c r="E533" s="28"/>
      <c r="F533" s="28">
        <f t="shared" ref="F533:F544" si="44">F532-D533</f>
        <v>134.41999999999999</v>
      </c>
    </row>
    <row r="534" spans="1:12">
      <c r="A534" s="43"/>
      <c r="B534" s="44"/>
      <c r="C534" s="44"/>
      <c r="D534" s="45">
        <v>0</v>
      </c>
      <c r="E534" s="45"/>
      <c r="F534" s="28">
        <f t="shared" si="44"/>
        <v>134.41999999999999</v>
      </c>
    </row>
    <row r="535" spans="1:12">
      <c r="A535" s="43"/>
      <c r="B535" s="26"/>
      <c r="C535" s="26"/>
      <c r="D535" s="45">
        <v>0</v>
      </c>
      <c r="E535" s="45"/>
      <c r="F535" s="28">
        <f t="shared" si="44"/>
        <v>134.41999999999999</v>
      </c>
    </row>
    <row r="536" spans="1:12">
      <c r="A536" s="43"/>
      <c r="B536" s="70"/>
      <c r="C536" s="44"/>
      <c r="D536" s="45">
        <v>0</v>
      </c>
      <c r="E536" s="45"/>
      <c r="F536" s="28">
        <f t="shared" si="44"/>
        <v>134.41999999999999</v>
      </c>
    </row>
    <row r="537" spans="1:12">
      <c r="A537" s="43"/>
      <c r="B537" s="70"/>
      <c r="C537" s="44"/>
      <c r="D537" s="45">
        <v>0</v>
      </c>
      <c r="E537" s="45"/>
      <c r="F537" s="28">
        <f t="shared" si="44"/>
        <v>134.41999999999999</v>
      </c>
    </row>
    <row r="538" spans="1:12">
      <c r="A538" s="43"/>
      <c r="B538" s="70"/>
      <c r="C538" s="44"/>
      <c r="D538" s="45">
        <v>0</v>
      </c>
      <c r="E538" s="45"/>
      <c r="F538" s="28">
        <f t="shared" si="44"/>
        <v>134.41999999999999</v>
      </c>
    </row>
    <row r="539" spans="1:12">
      <c r="A539" s="73"/>
      <c r="B539" s="44"/>
      <c r="C539" s="71"/>
      <c r="D539" s="45">
        <v>0</v>
      </c>
      <c r="E539" s="45"/>
      <c r="F539" s="28">
        <f t="shared" si="44"/>
        <v>134.41999999999999</v>
      </c>
    </row>
    <row r="540" spans="1:12">
      <c r="A540" s="73"/>
      <c r="B540" s="44"/>
      <c r="C540" s="44"/>
      <c r="D540" s="45">
        <v>0</v>
      </c>
      <c r="E540" s="28"/>
      <c r="F540" s="28">
        <f t="shared" si="44"/>
        <v>134.41999999999999</v>
      </c>
    </row>
    <row r="541" spans="1:12">
      <c r="A541" s="43"/>
      <c r="B541" s="44"/>
      <c r="C541" s="44"/>
      <c r="D541" s="45"/>
      <c r="E541" s="77"/>
      <c r="F541" s="28">
        <f t="shared" si="44"/>
        <v>134.41999999999999</v>
      </c>
    </row>
    <row r="542" spans="1:12">
      <c r="A542" s="43"/>
      <c r="B542" s="44"/>
      <c r="C542" s="44"/>
      <c r="D542" s="45"/>
      <c r="E542" s="77"/>
      <c r="F542" s="28">
        <f t="shared" si="44"/>
        <v>134.41999999999999</v>
      </c>
    </row>
    <row r="543" spans="1:12" ht="13.8" thickBot="1">
      <c r="A543" s="59"/>
      <c r="B543" s="60"/>
      <c r="C543" s="61"/>
      <c r="D543" s="62"/>
      <c r="E543" s="62"/>
      <c r="F543" s="28">
        <f t="shared" si="44"/>
        <v>134.41999999999999</v>
      </c>
      <c r="G543" s="41"/>
      <c r="L543" s="48" t="s">
        <v>185</v>
      </c>
    </row>
    <row r="544" spans="1:12">
      <c r="F544" s="98">
        <f t="shared" si="44"/>
        <v>134.41999999999999</v>
      </c>
      <c r="G544" s="5" t="s">
        <v>251</v>
      </c>
      <c r="K544" s="72"/>
      <c r="L544" s="81">
        <f>SUM(A548:L548)</f>
        <v>144.42000000000002</v>
      </c>
    </row>
    <row r="546" spans="1:12">
      <c r="A546" s="66">
        <v>50</v>
      </c>
      <c r="B546" s="67">
        <v>20</v>
      </c>
      <c r="C546" s="67">
        <v>10</v>
      </c>
      <c r="D546" s="67">
        <v>5</v>
      </c>
      <c r="E546" s="67">
        <v>2</v>
      </c>
      <c r="F546" s="67">
        <v>1</v>
      </c>
      <c r="G546" s="67">
        <v>0.5</v>
      </c>
      <c r="H546" s="67">
        <v>0.2</v>
      </c>
      <c r="I546" s="67">
        <v>0.1</v>
      </c>
      <c r="J546" s="67">
        <v>0.05</v>
      </c>
      <c r="K546" s="67">
        <v>0.02</v>
      </c>
      <c r="L546" s="67">
        <v>0.01</v>
      </c>
    </row>
    <row r="547" spans="1:12">
      <c r="A547" s="49">
        <v>2</v>
      </c>
      <c r="B547" s="49">
        <v>2</v>
      </c>
      <c r="C547" s="49">
        <v>0</v>
      </c>
      <c r="D547" s="49">
        <v>0</v>
      </c>
      <c r="E547" s="49">
        <v>2</v>
      </c>
      <c r="F547" s="49">
        <v>0</v>
      </c>
      <c r="G547" s="49">
        <v>0</v>
      </c>
      <c r="H547" s="49">
        <v>0</v>
      </c>
      <c r="I547" s="49">
        <v>1</v>
      </c>
      <c r="J547" s="49">
        <v>5</v>
      </c>
      <c r="K547" s="49">
        <v>1</v>
      </c>
      <c r="L547" s="49">
        <v>5</v>
      </c>
    </row>
    <row r="548" spans="1:12">
      <c r="A548" s="47">
        <f>A546*A547</f>
        <v>100</v>
      </c>
      <c r="B548" s="47">
        <f>B546*B547</f>
        <v>40</v>
      </c>
      <c r="C548" s="47">
        <f t="shared" ref="C548:F548" si="45">C546*C547</f>
        <v>0</v>
      </c>
      <c r="D548" s="47">
        <f t="shared" si="45"/>
        <v>0</v>
      </c>
      <c r="E548" s="47">
        <f t="shared" si="45"/>
        <v>4</v>
      </c>
      <c r="F548" s="47">
        <f t="shared" si="45"/>
        <v>0</v>
      </c>
      <c r="G548" s="47">
        <f t="shared" ref="G548" si="46">G546*G547</f>
        <v>0</v>
      </c>
      <c r="H548" s="47">
        <f t="shared" ref="H548" si="47">H546*H547</f>
        <v>0</v>
      </c>
      <c r="I548" s="47">
        <f t="shared" ref="I548" si="48">I546*I547</f>
        <v>0.1</v>
      </c>
      <c r="J548" s="47">
        <f t="shared" ref="J548" si="49">J546*J547</f>
        <v>0.25</v>
      </c>
      <c r="K548" s="47">
        <f t="shared" ref="K548" si="50">K546*K547</f>
        <v>0.02</v>
      </c>
      <c r="L548" s="47">
        <f t="shared" ref="L548" si="51">L546*L547</f>
        <v>0.05</v>
      </c>
    </row>
  </sheetData>
  <phoneticPr fontId="1"/>
  <pageMargins left="0.25" right="0.25" top="0.75" bottom="0.75" header="0.3" footer="0.3"/>
  <pageSetup paperSize="9" orientation="landscape" r:id="rId1"/>
  <rowBreaks count="30" manualBreakCount="30">
    <brk id="8" max="16383" man="1"/>
    <brk id="16" max="16383" man="1"/>
    <brk id="23" max="16383" man="1"/>
    <brk id="30" max="16383" man="1"/>
    <brk id="37" max="16383" man="1"/>
    <brk id="44" max="16383" man="1"/>
    <brk id="51" max="16383" man="1"/>
    <brk id="75" max="16383" man="1"/>
    <brk id="85" max="16383" man="1"/>
    <brk id="95" max="16383" man="1"/>
    <brk id="102" max="16383" man="1"/>
    <brk id="110" max="16383" man="1"/>
    <brk id="119" max="16383" man="1"/>
    <brk id="133" max="16383" man="1"/>
    <brk id="141" max="16383" man="1"/>
    <brk id="147" max="16383" man="1"/>
    <brk id="165" max="16383" man="1"/>
    <brk id="174" max="16383" man="1"/>
    <brk id="184" max="16383" man="1"/>
    <brk id="190" max="16383" man="1"/>
    <brk id="196" max="16383" man="1"/>
    <brk id="202" max="16383" man="1"/>
    <brk id="220" max="16383" man="1"/>
    <brk id="235" max="16383" man="1"/>
    <brk id="250" max="16383" man="1"/>
    <brk id="260" max="5" man="1"/>
    <brk id="270" max="16383" man="1"/>
    <brk id="279" max="16383" man="1"/>
    <brk id="288" max="16383" man="1"/>
    <brk id="297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3.2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3.2"/>
  <cols>
    <col min="1" max="1" width="9" customWidth="1"/>
  </cols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ITO</dc:creator>
  <cp:lastModifiedBy>Masami KF</cp:lastModifiedBy>
  <cp:lastPrinted>2022-04-14T08:53:56Z</cp:lastPrinted>
  <dcterms:created xsi:type="dcterms:W3CDTF">2012-12-14T10:24:36Z</dcterms:created>
  <dcterms:modified xsi:type="dcterms:W3CDTF">2023-01-03T13:38:13Z</dcterms:modified>
</cp:coreProperties>
</file>